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Y:\Records Requests\2026-08-05 Chrisha Elmer - 911 RFP\"/>
    </mc:Choice>
  </mc:AlternateContent>
  <xr:revisionPtr revIDLastSave="0" documentId="8_{FF59CE06-A7CC-4334-8342-7DC7DD8FDBAE}" xr6:coauthVersionLast="47" xr6:coauthVersionMax="47" xr10:uidLastSave="{00000000-0000-0000-0000-000000000000}"/>
  <bookViews>
    <workbookView xWindow="-108" yWindow="-108" windowWidth="23256" windowHeight="12456" xr2:uid="{7F2D1DE7-2925-4F2B-AB4D-DF0F2CD68340}"/>
  </bookViews>
  <sheets>
    <sheet name="Schedule 1" sheetId="1" r:id="rId1"/>
    <sheet name="Schedule 2" sheetId="3" r:id="rId2"/>
    <sheet name="RFP Reference" sheetId="2" r:id="rId3"/>
  </sheets>
  <definedNames>
    <definedName name="_Key1" hidden="1">#REF!</definedName>
    <definedName name="_Key2" hidden="1">#REF!</definedName>
    <definedName name="_Order1" hidden="1">255</definedName>
    <definedName name="_Order2" hidden="1">255</definedName>
    <definedName name="_Sort" hidden="1">#REF!</definedName>
    <definedName name="_Toc61409851" localSheetId="0">'Schedule 1'!$B$3</definedName>
    <definedName name="_xlnm.Print_Area" localSheetId="0">'Schedule 1'!$A$1:$H$88</definedName>
    <definedName name="wrn.One." hidden="1">{#N/A,#N/A,FALSE,"Consolidated 2002";#N/A,#N/A,FALSE,"Consolidated 2003";#N/A,#N/A,FALSE,"Consolidated 2004";#N/A,#N/A,FALSE,"2002 Assumptions";#N/A,#N/A,FALSE,"2003 Assumptions";#N/A,#N/A,FALSE,"2004 Assumptions"}</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I83" i="1" l="1"/>
  <c r="F83" i="1"/>
  <c r="I82" i="1"/>
  <c r="F82" i="1"/>
  <c r="I65" i="1"/>
  <c r="I66" i="1"/>
  <c r="I67" i="1"/>
  <c r="I68" i="1"/>
  <c r="I69" i="1"/>
  <c r="I70" i="1"/>
  <c r="F65" i="1"/>
  <c r="F66" i="1"/>
  <c r="F67" i="1"/>
  <c r="F68" i="1"/>
  <c r="F69" i="1"/>
  <c r="F70" i="1"/>
  <c r="I84" i="1" l="1"/>
  <c r="F84" i="1"/>
  <c r="I79" i="1"/>
  <c r="F79" i="1"/>
  <c r="I78" i="1"/>
  <c r="F78" i="1"/>
  <c r="I77" i="1"/>
  <c r="F77" i="1"/>
  <c r="I76" i="1"/>
  <c r="F76" i="1"/>
  <c r="I75" i="1"/>
  <c r="F75" i="1"/>
  <c r="I74" i="1"/>
  <c r="F74" i="1"/>
  <c r="I71" i="1"/>
  <c r="F71" i="1"/>
  <c r="I64" i="1"/>
  <c r="F64" i="1"/>
  <c r="I61" i="1"/>
  <c r="F61" i="1"/>
  <c r="I60" i="1"/>
  <c r="F60" i="1"/>
  <c r="I56" i="1"/>
  <c r="F56" i="1"/>
  <c r="I55" i="1"/>
  <c r="F55" i="1"/>
  <c r="I54" i="1"/>
  <c r="F54" i="1"/>
  <c r="I53" i="1"/>
  <c r="F53" i="1"/>
  <c r="I52" i="1"/>
  <c r="F52" i="1"/>
  <c r="I51" i="1"/>
  <c r="F51" i="1"/>
  <c r="I47" i="1"/>
  <c r="F47" i="1"/>
  <c r="I46" i="1"/>
  <c r="F46" i="1"/>
  <c r="I45" i="1"/>
  <c r="F45" i="1"/>
  <c r="I44" i="1"/>
  <c r="F44" i="1"/>
  <c r="I43" i="1"/>
  <c r="F43" i="1"/>
  <c r="I42" i="1"/>
  <c r="F42" i="1"/>
  <c r="I41" i="1"/>
  <c r="F41" i="1"/>
  <c r="I40" i="1"/>
  <c r="F40" i="1"/>
  <c r="I36" i="1"/>
  <c r="F36" i="1"/>
  <c r="I35" i="1"/>
  <c r="F35" i="1"/>
  <c r="I34" i="1"/>
  <c r="F34" i="1"/>
  <c r="I33" i="1"/>
  <c r="F33" i="1"/>
  <c r="I59" i="1"/>
  <c r="F59" i="1"/>
  <c r="I39" i="1"/>
  <c r="F39" i="1"/>
  <c r="I50" i="1"/>
  <c r="F50" i="1"/>
  <c r="I30" i="1"/>
  <c r="F30" i="1"/>
  <c r="I29" i="1"/>
  <c r="F29" i="1"/>
  <c r="I28" i="1"/>
  <c r="F28" i="1"/>
  <c r="I27" i="1"/>
  <c r="F27" i="1"/>
  <c r="I26" i="1"/>
  <c r="F26" i="1"/>
  <c r="I22" i="1"/>
  <c r="F22" i="1"/>
  <c r="I21" i="1"/>
  <c r="F21" i="1"/>
  <c r="I20" i="1"/>
  <c r="F20" i="1"/>
  <c r="I19" i="1"/>
  <c r="F19" i="1"/>
  <c r="I18" i="1"/>
  <c r="F18" i="1"/>
  <c r="I17" i="1"/>
  <c r="F17" i="1"/>
  <c r="F80" i="1" l="1"/>
  <c r="F37" i="1"/>
  <c r="F62" i="1"/>
  <c r="F72" i="1"/>
  <c r="F57" i="1"/>
  <c r="F48" i="1"/>
  <c r="I80" i="1"/>
  <c r="I62" i="1"/>
  <c r="I72" i="1"/>
  <c r="I57" i="1"/>
  <c r="I48" i="1"/>
  <c r="I31" i="1"/>
  <c r="I37" i="1"/>
  <c r="F31" i="1"/>
  <c r="F23" i="1"/>
  <c r="I23" i="1"/>
  <c r="I86" i="1" l="1"/>
  <c r="C9" i="3" s="1"/>
  <c r="F86" i="1"/>
  <c r="C8" i="3" s="1"/>
  <c r="C17" i="3" s="1"/>
  <c r="C10" i="3" l="1"/>
  <c r="D17" i="3"/>
  <c r="E17" i="3" l="1"/>
  <c r="D18" i="3"/>
  <c r="D19" i="3" l="1"/>
  <c r="E18" i="3"/>
  <c r="D20" i="3" l="1"/>
  <c r="E19" i="3"/>
  <c r="D21" i="3" l="1"/>
  <c r="E21" i="3" s="1"/>
  <c r="E22" i="3" s="1"/>
  <c r="E20" i="3"/>
</calcChain>
</file>

<file path=xl/sharedStrings.xml><?xml version="1.0" encoding="utf-8"?>
<sst xmlns="http://schemas.openxmlformats.org/spreadsheetml/2006/main" count="309" uniqueCount="277">
  <si>
    <t>Schedule 1 – Equipment and Implementation</t>
  </si>
  <si>
    <t>Ongoing monthly recurring costs (MRC)</t>
  </si>
  <si>
    <t>Deliverable / Cost Area</t>
  </si>
  <si>
    <t># of FTEs</t>
  </si>
  <si>
    <t>Unit of Measure</t>
  </si>
  <si>
    <t>Estimated Cost</t>
  </si>
  <si>
    <t>Extended Price (Unit of Measure x Estimated Cost)</t>
  </si>
  <si>
    <t>Unit Price</t>
  </si>
  <si>
    <t>Extended Price (QTY x Unit Price)</t>
  </si>
  <si>
    <t>ESInet network design, management, and operation services</t>
  </si>
  <si>
    <t xml:space="preserve"> </t>
  </si>
  <si>
    <t>Sub-Total</t>
  </si>
  <si>
    <t>NG, i3 core functions and capabilities</t>
  </si>
  <si>
    <t>Total Transfer and Implementation Cost</t>
  </si>
  <si>
    <t>Assumptions and Comments</t>
  </si>
  <si>
    <t>State of Nebraska Cost proposal template</t>
  </si>
  <si>
    <t>Cost Proposal</t>
  </si>
  <si>
    <t>Section 1 - ESInet Requirements</t>
  </si>
  <si>
    <t>1.1 Architecture and Topology</t>
  </si>
  <si>
    <t>1.2 External and PSAP Connectivity</t>
  </si>
  <si>
    <t>1.3 Legacy Interoperability</t>
  </si>
  <si>
    <t>1.5 Resilience and Service Levels</t>
  </si>
  <si>
    <t>1.6 Operations and Management</t>
  </si>
  <si>
    <t>1.4 Network Behavior and Performance</t>
  </si>
  <si>
    <t>Section 2 - Next Generation Core Services Requirements</t>
  </si>
  <si>
    <t>TECHNICAL REQUIREMENTS</t>
  </si>
  <si>
    <t>1. ESInet Requirements</t>
  </si>
  <si>
    <t>1.1. Architecture and Topology</t>
  </si>
  <si>
    <t>1.1.1. ESInet Diagrams</t>
  </si>
  <si>
    <t>1.1.2. ESInet Interconnection</t>
  </si>
  <si>
    <t>1.2. External and PSAP Connectivity</t>
  </si>
  <si>
    <t>1.2.1. Originating Service Provider (OSP) Connection</t>
  </si>
  <si>
    <t>1.2.2. PSAP Connection</t>
  </si>
  <si>
    <t>1.3. Legacy Interoperability</t>
  </si>
  <si>
    <t>1.3.1. Legacy Network Gateway (LNG)</t>
  </si>
  <si>
    <t>1.3.2. Legacy Selective Router Gateway (LSRG)</t>
  </si>
  <si>
    <t>1.3.3. Legacy PSAP Gateway (LPG)</t>
  </si>
  <si>
    <t>1.4. Network Behavior and Performance</t>
  </si>
  <si>
    <t>1.4.1. ESInet IP Routing</t>
  </si>
  <si>
    <t>1.4.2. ESInet Bandwidth</t>
  </si>
  <si>
    <t>1.4.3. Quality of Service (QoS)</t>
  </si>
  <si>
    <t>1.4.4. Traffic Flow Requirements</t>
  </si>
  <si>
    <t>1.4.5. Traffic Shaping</t>
  </si>
  <si>
    <t>1.4.6. ESInet Network Time</t>
  </si>
  <si>
    <t>1.5. Resilience and Service Levels</t>
  </si>
  <si>
    <t>1.5.1. ESInet Availability</t>
  </si>
  <si>
    <t>1.5.2. ESInet Reliability</t>
  </si>
  <si>
    <t>1.6. Operations and Management</t>
  </si>
  <si>
    <t>1.6.1. ESInet Monitoring and Management</t>
  </si>
  <si>
    <t>1.6.2. ESInet Maintenance Window</t>
  </si>
  <si>
    <t>1.7. Implementation Details</t>
  </si>
  <si>
    <t>1.7.1. Port Mapping</t>
  </si>
  <si>
    <t>2. Next Generation Core Services (NGCS) Requirements</t>
  </si>
  <si>
    <t>2.1. Edge Security and Ingress</t>
  </si>
  <si>
    <t>2.1.1. Border Control Function (BCF)</t>
  </si>
  <si>
    <t>2.1.2. STIR/SHAKEN Support</t>
  </si>
  <si>
    <t>2.1.3. Security Mechanisms</t>
  </si>
  <si>
    <t>2.2. Core Routing and Location</t>
  </si>
  <si>
    <t>2.2.1. Emergency Services Routing Proxy (ESRP)</t>
  </si>
  <si>
    <t>2.2.1.1. Policy Store</t>
  </si>
  <si>
    <t>2.2.2. Location Information Server (LIS)</t>
  </si>
  <si>
    <t>2.2.3. Location Database (LDB)</t>
  </si>
  <si>
    <t>2.2.4. Emergency Call Routing Function / Location Validation Function (ECRF/LVF)</t>
  </si>
  <si>
    <t>2.2.5. Forest Guide</t>
  </si>
  <si>
    <t>2.2.6. Service/Agency Locator (SAL)</t>
  </si>
  <si>
    <t>2.3. Data and Enrichment</t>
  </si>
  <si>
    <t>2.3.1. Additional Data Repository (ADR)</t>
  </si>
  <si>
    <t>2.4. Call Flow and Media Handling</t>
  </si>
  <si>
    <t>2.4.1. Call Flow and Session Handling Requirements</t>
  </si>
  <si>
    <t>2.4.2. Media Quality of Service (QoS)</t>
  </si>
  <si>
    <t>2.4.2.1. Audio</t>
  </si>
  <si>
    <t>2.4.2.2. Video</t>
  </si>
  <si>
    <t>2.4.2.3. Text</t>
  </si>
  <si>
    <t>2.4.3. Interactive Multimedia Response Service (IMRS)</t>
  </si>
  <si>
    <t>2.4.4. Bridge</t>
  </si>
  <si>
    <t>2.5. Egress and External Interfaces</t>
  </si>
  <si>
    <t>2.5.1. Outgoing Call Interface Function (OCIF)</t>
  </si>
  <si>
    <t>3. GIS and Database Services Requirements</t>
  </si>
  <si>
    <t>3.1. Data Management and Interfaces</t>
  </si>
  <si>
    <t>3.1.1. GIS and Database Management Functionality</t>
  </si>
  <si>
    <t>3.1.2. Spatial Interface (SI) Functionality</t>
  </si>
  <si>
    <t>3.2. Core Data Services</t>
  </si>
  <si>
    <t>3.2.1. Mapping Data Service</t>
  </si>
  <si>
    <t>3.2.2. MSAG Conversion Service (MCS)</t>
  </si>
  <si>
    <t>3.2.3. Geocode Conversion Service (GCS)</t>
  </si>
  <si>
    <t>3.3. PSAP-Facing Services</t>
  </si>
  <si>
    <t>3.3.1. PSAP Mapping Service</t>
  </si>
  <si>
    <t>3.3.2. Map Discrepancy Reporting</t>
  </si>
  <si>
    <t>3.4. External Integrations</t>
  </si>
  <si>
    <t>9.5.1.1. Security Considerations in Change Management</t>
  </si>
  <si>
    <t>2.1 Edge Security and Ingress</t>
  </si>
  <si>
    <t>2.2 Core Routing and Location</t>
  </si>
  <si>
    <t>2.3 Data and Enrichment</t>
  </si>
  <si>
    <t>2.4 Call Flow and Media Handling</t>
  </si>
  <si>
    <t>2.5 Egress and External Interfaces</t>
  </si>
  <si>
    <t>Section 3 -  GIS and Database Services Requirements</t>
  </si>
  <si>
    <t>3.1 Data Management and Interfaces</t>
  </si>
  <si>
    <t>3.2 Core Data Services</t>
  </si>
  <si>
    <t>3.3 PSAP-Facing Services</t>
  </si>
  <si>
    <t>3.4 External Integrations</t>
  </si>
  <si>
    <t>9.1 Service Management Framework</t>
  </si>
  <si>
    <t>9.2 Continuity and Resilience</t>
  </si>
  <si>
    <t>4. Security Requirements</t>
  </si>
  <si>
    <t>4.1. Management and Process Control</t>
  </si>
  <si>
    <t>4.1.1. Personnel Roles and Responsibilities</t>
  </si>
  <si>
    <t>4.1.2. Identity Management</t>
  </si>
  <si>
    <t>4.1.2.1. Roles</t>
  </si>
  <si>
    <t>4.1.3. Policies and Procedures</t>
  </si>
  <si>
    <t>4.1.3.1. Incident Response Plans</t>
  </si>
  <si>
    <t>4.2. Information System Infrastructure and Management</t>
  </si>
  <si>
    <t>4.1.4. Authorization and Data Rights Management</t>
  </si>
  <si>
    <t>4.2.1. Device Inventory</t>
  </si>
  <si>
    <t>4.2.2. Patching and Update Management</t>
  </si>
  <si>
    <t>4.2.3. Segmentation and Traffic Separation</t>
  </si>
  <si>
    <t>4.2.4. Network Boundary Protection</t>
  </si>
  <si>
    <t>4.2.4.1. External Connections</t>
  </si>
  <si>
    <t>4.2.4.2. Demilitarized Zones (DMZ)</t>
  </si>
  <si>
    <t>4.2.4.3. Defense in Depth</t>
  </si>
  <si>
    <t>4.2.4.4. Remote Access</t>
  </si>
  <si>
    <t>4.2.5. Infrastructure Resilience</t>
  </si>
  <si>
    <t>4.3. Authentication and Federated SSO</t>
  </si>
  <si>
    <t>4.4. Cryptography and Public Key Infrastructure</t>
  </si>
  <si>
    <t>4.4.1. Cryptographic Keys</t>
  </si>
  <si>
    <t>4.4.2. Use of Self-Signed Certificates</t>
  </si>
  <si>
    <t>4.5. Integrity Protection</t>
  </si>
  <si>
    <t>4.5.1. JSON Web Signatures (JWS)</t>
  </si>
  <si>
    <t>4.6. Information Privacy</t>
  </si>
  <si>
    <t>4.7. Security Assessment and Audit</t>
  </si>
  <si>
    <t>4.7.1. Assessment and Audit Documentation</t>
  </si>
  <si>
    <t>4.8. Security Monitoring, Detection, and Alerting</t>
  </si>
  <si>
    <t>4.8.1. Security Event Logging and Continuous Monitoring</t>
  </si>
  <si>
    <t>4.8.1.1. Time Synchronization</t>
  </si>
  <si>
    <t>4.8.2. Denial of Service and Telephony Denial of Service (DoS/TDoS)</t>
  </si>
  <si>
    <t>4.8.3. Intrusion Detection and Prevention Systems (IDS/IPS)</t>
  </si>
  <si>
    <t>4.9. Domain Name System (DNS)</t>
  </si>
  <si>
    <t>5. Reporting Services Requirements</t>
  </si>
  <si>
    <t>5.1. Reporting and Data Collection Requirements</t>
  </si>
  <si>
    <t>5.2. Logging Service</t>
  </si>
  <si>
    <t>5.3. i3 Logging and Reporting Requirements</t>
  </si>
  <si>
    <t>5.4. Functional Element Reporting</t>
  </si>
  <si>
    <t>5.5. Monitoring, Outages, Failover, Trouble Tickets, and Escalation</t>
  </si>
  <si>
    <t>5.6. Maintenance and Configuration Reports</t>
  </si>
  <si>
    <t>5.7. Discrepancy Reporting</t>
  </si>
  <si>
    <t>5.7.1. Policy and Core Routing</t>
  </si>
  <si>
    <t>5.7.1.1. Policy Store Discrepancy Report</t>
  </si>
  <si>
    <t>5.7.1.2. Policy Discrepancy Report</t>
  </si>
  <si>
    <t>5.7.1.3. Emergency Services Routing Proxy (ESRP) Discrepancy Report</t>
  </si>
  <si>
    <t>5.7.2. Location and GIS Sources</t>
  </si>
  <si>
    <t>5.7.2.1. Location Information Server (LIS) Discrepancy Report</t>
  </si>
  <si>
    <t>5.7.2.2. GIS Discrepancy Report</t>
  </si>
  <si>
    <t>5.7.2.3. MSAG Conversion Service Discrepancy Report</t>
  </si>
  <si>
    <t>5.7.2.4. LoST Discrepancy Report</t>
  </si>
  <si>
    <t>5.7.3. Signaling and Edge</t>
  </si>
  <si>
    <t>5.7.3.1. SIP Discrepancy Report</t>
  </si>
  <si>
    <t>5.7.3.2. Border Control Function (BCF) Discrepancy Report</t>
  </si>
  <si>
    <t>5.7.4. Network and Infrastructure</t>
  </si>
  <si>
    <t>5.7.4.1. Network Discrepancy Report</t>
  </si>
  <si>
    <t>5.7.5. Security and Trust</t>
  </si>
  <si>
    <t>5.7.5.1. Permissions/Security/Authentication Discrepancy Report</t>
  </si>
  <si>
    <t>5.7.5.2. Log Signature/Certificate Discrepancy Report</t>
  </si>
  <si>
    <t>5.7.6. Data and Logging</t>
  </si>
  <si>
    <t>5.7.6.1. Logging Service Discrepancy Report</t>
  </si>
  <si>
    <t>5.7.6.2. ADR/IS-ADR Discrepancy Report</t>
  </si>
  <si>
    <t>5.7.7. PSAP Operations and Treatments</t>
  </si>
  <si>
    <t>5.7.7.1. PSAP Call Taker Discrepancy Report</t>
  </si>
  <si>
    <t>5.7.7.2. Call Transfer Failure Discrepancy Report</t>
  </si>
  <si>
    <t>5.7.7.3. Interactive Media Response (IMR) Discrepancy Report</t>
  </si>
  <si>
    <t>5.7.8. External Providers</t>
  </si>
  <si>
    <t>5.7.8.1. Originating Service Provider Discrepancy Report</t>
  </si>
  <si>
    <t>5.7.9. Test and Tools</t>
  </si>
  <si>
    <t>5.7.9.1. Test Call Generator Discrepancy Report</t>
  </si>
  <si>
    <t>6. Installation Requirements</t>
  </si>
  <si>
    <t>6.1. Installation Services</t>
  </si>
  <si>
    <t>6.2. Wiring and Cabling</t>
  </si>
  <si>
    <t>6.3. Grounding</t>
  </si>
  <si>
    <t>7. Training</t>
  </si>
  <si>
    <t>7.1. Audiences and Scope</t>
  </si>
  <si>
    <t>7.2. Training Elements</t>
  </si>
  <si>
    <t>7.3. Technical Assistance</t>
  </si>
  <si>
    <t>7.4. Schedule and Locations</t>
  </si>
  <si>
    <t>7.5. Training Materials</t>
  </si>
  <si>
    <t>7.6. Post-Deployment Training and Costs (Proposal Requirement)</t>
  </si>
  <si>
    <t>7.7. Comprehension, Testing, and Certification</t>
  </si>
  <si>
    <t>7.8. Training Plan and Samples (Proposal Requirement)</t>
  </si>
  <si>
    <t>8. Operations and Service Management Requirements</t>
  </si>
  <si>
    <t>8.1. Service Management Framework</t>
  </si>
  <si>
    <t>8.1.1. Service Management Plan</t>
  </si>
  <si>
    <t>8.1.2. Service Level Agreement (SLA)</t>
  </si>
  <si>
    <t>8.1.3. Compliance and Risk Management</t>
  </si>
  <si>
    <t>8.1.4. Monthly Project Review and Compliance</t>
  </si>
  <si>
    <t>8.2. Continuity and Resilience</t>
  </si>
  <si>
    <t>8.2.1. Availability</t>
  </si>
  <si>
    <t>8.2.2. Continuity of Operations Plan (COOP)</t>
  </si>
  <si>
    <t>8.2.3. Disaster Recovery (DR)</t>
  </si>
  <si>
    <t>8.3. Operations Centers and Support</t>
  </si>
  <si>
    <t>8.3.1. Network Operations Center (NOC)</t>
  </si>
  <si>
    <t>8.3.2. Security Operations Center (SOC)</t>
  </si>
  <si>
    <t>8.3.3. Help Desk</t>
  </si>
  <si>
    <t>8.3.3.1. Trouble Handling and Ticketing Requirements</t>
  </si>
  <si>
    <t>8.3.3.2. Monitoring of Applications and Equipment</t>
  </si>
  <si>
    <t>8.3.3.3. Root Cause Analysis</t>
  </si>
  <si>
    <t>8.3.4. Customer Support Services</t>
  </si>
  <si>
    <t>8.4. Monitoring and Event Management</t>
  </si>
  <si>
    <t>8.4.1. Alarm Categories</t>
  </si>
  <si>
    <t>8.5. Change, Maintenance, and Release Management</t>
  </si>
  <si>
    <t>8.5.1. Change Management Requirements</t>
  </si>
  <si>
    <t>8.5.2. Scheduled Maintenance Process</t>
  </si>
  <si>
    <t>8.5.3. Software Development Process</t>
  </si>
  <si>
    <t>8.5.4. Software Updates and Improvements</t>
  </si>
  <si>
    <t>8.6. Spares and Inventory</t>
  </si>
  <si>
    <t>8.6.1. Spares</t>
  </si>
  <si>
    <t>8.6.2. Spare Inventory at Data Centers</t>
  </si>
  <si>
    <t>9. Value Add and Optional Services</t>
  </si>
  <si>
    <t>10. Use Case Examples for Use with Response</t>
  </si>
  <si>
    <t>Section 4 -  Security Requirements</t>
  </si>
  <si>
    <t>4.1 Management and Process Control</t>
  </si>
  <si>
    <t>4.2 Information System Infrastructure and Management</t>
  </si>
  <si>
    <t>4.3 Authentication and Federated SSO</t>
  </si>
  <si>
    <t>4.4 Cryptography and Public Key Infrastructure</t>
  </si>
  <si>
    <t>4.5 Integrity Protection</t>
  </si>
  <si>
    <t>4.6 Information Privacy</t>
  </si>
  <si>
    <t>4.7 Secruity Assessment and Audit</t>
  </si>
  <si>
    <t>4.8 Security Monitoring, Detection and Alerting</t>
  </si>
  <si>
    <t>4.9 Domain Name System (DNS)</t>
  </si>
  <si>
    <t>Section 5 - Reporting Services Requirements</t>
  </si>
  <si>
    <t>5.1 Reporting and Data Collection  Requirements</t>
  </si>
  <si>
    <t>5.2 Logging Service</t>
  </si>
  <si>
    <t>5.3 i3 Logging and Reporting Requirements</t>
  </si>
  <si>
    <t>5.4 Functional Element Reporting</t>
  </si>
  <si>
    <t>5.5 Monitoring, Outages, Failover, Trouble Tickets and Escalation</t>
  </si>
  <si>
    <t>5.6 Maintenance and Configuration Reports</t>
  </si>
  <si>
    <t>5.7 Discrepancy Reporting</t>
  </si>
  <si>
    <t>Section 6 - Installation Requirements</t>
  </si>
  <si>
    <t>6.1 Installation Requirements</t>
  </si>
  <si>
    <t>6.2 Wiring and Cabling</t>
  </si>
  <si>
    <t>6.3 Grounding</t>
  </si>
  <si>
    <t>Section 7 - Training</t>
  </si>
  <si>
    <t>7.1 Audiences and Scope</t>
  </si>
  <si>
    <t>7.2 Training Elements</t>
  </si>
  <si>
    <t>7.3 Technical Assistance</t>
  </si>
  <si>
    <t>7.4 Schedule and Locations</t>
  </si>
  <si>
    <t>7.5 Training Materials</t>
  </si>
  <si>
    <t>7.6 Post-Deployment Training and Costs (Proposal Requirements)</t>
  </si>
  <si>
    <t>7.7 Comprehension, Testing and Certification</t>
  </si>
  <si>
    <t>7.8 Training Plan and Samples (Proposal Requirement)</t>
  </si>
  <si>
    <t>Section 8 - Operations and Service Management Requirements</t>
  </si>
  <si>
    <t>8.1 Service Management Framework</t>
  </si>
  <si>
    <t>8.2 Continuity and Resilience</t>
  </si>
  <si>
    <t>8.3 Operations Centers and Support</t>
  </si>
  <si>
    <t>8.4 Monitoring and Event Management</t>
  </si>
  <si>
    <t>8.5 Change, Maintenance and Release Management</t>
  </si>
  <si>
    <t>8.6 Spares and Inventory</t>
  </si>
  <si>
    <t>Section 9 - Value Add / Optional</t>
  </si>
  <si>
    <t>Annual Cost</t>
  </si>
  <si>
    <t>Year 2</t>
  </si>
  <si>
    <t>Year 3</t>
  </si>
  <si>
    <t>Year 4</t>
  </si>
  <si>
    <t>Year 5</t>
  </si>
  <si>
    <t>This table indicates the pricing elements identified for requirements The successful Respondent is to group tasks/deliverables by the areas identified.  Each Section of the RFP requirements rolls into the item listed.Vendors should use this sheet as they feel necessary to accurately propose a price for each Section.  For example, if the pricing for ESInet is inclusive of each sub area, only one price needs to be entered.  If a sub-section is needed in addition to the overall price, the formula will add accordingly.</t>
  </si>
  <si>
    <t>At the bottom of the page is an area to offer further explanation of the pricing provided, and any assumptions that were used to provide the pricing.</t>
  </si>
  <si>
    <t>Instructions: Please fill in the cells shaded yellow.  These items will be used to assign Cost components.  Please do not fill in the gray and blue cells.  Note that the blue cells will populate automatically.  Price example - ESInet configured at 8 PSAP's for a total of 80,0000.   8 is entered in the unit of measure, $10,000 entered in the estimated cost.</t>
  </si>
  <si>
    <t>MRC</t>
  </si>
  <si>
    <t>Estimated one time (Nonrecurring - NRC) start up costs, capital costs etc.</t>
  </si>
  <si>
    <t>Schedule 2 – Monthly, Annual and Contract-total cost calculations</t>
  </si>
  <si>
    <t>Total MRC (proposed) [Year 1] - calculated from Schedule 1</t>
  </si>
  <si>
    <t>Total NRC (proposed) [Year 1] - caculated from Schedule 1</t>
  </si>
  <si>
    <t>Total Contract Cost Calculation</t>
  </si>
  <si>
    <t>Annual Cost (MRC*12) [Year 1 MRC]</t>
  </si>
  <si>
    <t>Contract Year</t>
  </si>
  <si>
    <t>NRC</t>
  </si>
  <si>
    <t>Year 1</t>
  </si>
  <si>
    <t>This table is to roll up the inputs from Schedule 1 into an Annual Cost and Contract-total Cost</t>
  </si>
  <si>
    <t>Contract TCO [Through Year 5]</t>
  </si>
  <si>
    <t>** Respondents should identify any additional Yearly One-Time Costs, and any proposed changes to Monthly Recurring Costs over the Initial Contract Term.</t>
  </si>
  <si>
    <t>RFP #202691101  FOR EMERGENCY SERVICES IP NETWORK (ESInet) and
NEXT GENERATION CORE SERVICES (NGCS)</t>
  </si>
  <si>
    <t>Revised Cost Proposal Template</t>
  </si>
  <si>
    <t>1. All pricing is in U.S. dollars.
2. Due to the structure of the RFP cost proposal format, pricing is provided in aggregate for the various sections or subsections. Vendor pricing is typically formatted as NGCS system non recurring and recurring fee, ESInet segment non recurring and recurring fees, and PSAP non recurring and recurring fees. Non recurring fees are milestone based or completion based specifically for the ESInet or PSAP fees. Recurring fees for each component begin as each component is available or deployed.
3. All non recurring cost are detailed in Columns D, E, &amp; F. While these are aggregated within Schedule 2 in Year 1, the actual non recurring costs would spread to the applicable completion dates within the deployment schedule.
4. Annual recurring pricing in the RFP response does not consider a deployment ramp for services and treats all fees at full deployment levels for a full 12 months starting at the beginning of each year. Actual fees for the initial years will be lower than the RFP levels due to escalation of fees based on the availability or deployment of services and PSAPs.
5. All prices and charges are exclusive of any taxes applicable, including but not limited to sales, use, gross receipts, excise, access, bypass and other local, state and federal taxes, duties, charges, fees, levies and surcharges (including, without limitation, telecommunications taxes, universal service fees, franchise fees, regulatory compliance fees, emergency services surcharges, administrative surcharges and other similar charges), however designated, imposed or permitted by any government, public authority, or government agency, all of which are the responsibility of Customer to pay (collectively, “Taxes”), provided Customer shall not be responsible for payment of any taxes based on the net income of NxGnCo. Taxes, if any, may be separately stated on any invoice.
6. External and PSAP connectivity fees will begin once the segment is procured and is active for a specific site.
7. Connections to some Legacy Selective Routers (LSRs) may still be required during the service transition and as long as time division multiplexing (TDM) 9-1-1 calls need to be transmitted into the State 9-1-1 solution or transferred to other offnet legacy PSAPs. 
8. Due to the volitivity of TDM circuit pricing into the foreseeable future, Offeror reserves the right to change the pricing for the LSR connections within the External and PSAP connectivity fees if the Offeror's cost basis for these connections changes by more than 10%.
9. A logging service is included in the RFP response. Based on the RFP, it is unclear as to which PSAPs would elect to utilize this service. As such, the PSAP per position fees that would be applicable to any PSAP electing to utilize this service are included in the optional pricing.
10. A non recurring price for a single Post Deployment training session has been provided in section 7.6. This provides pricing for a on demand training session that can be provided after the initial training sessions provided during the PSAP deployment period. The pricing for the main bulk of the training effort / scope is provided in section 7.4.
11. Pricing is based on the information provided in the RFP, subsequent answers to offeror questions, the interpretation of that information, and this Offeror's RFP response. Additional clarifications may result in updated pricing.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</si>
</sst>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0_);_(* \(#,##0\);_(* &quot;-&quot;_);_(@_)"/>
    <numFmt numFmtId="44" formatCode="_(&quot;$&quot;* #,##0.00_);_(&quot;$&quot;* \(#,##0.00\);_(&quot;$&quot;* &quot;-&quot;??_);_(@_)"/>
  </numFmts>
  <fonts count="13" x14ac:knownFonts="1">
    <font>
      <sz val="10"/>
      <name val="Arial"/>
    </font>
    <font>
      <sz val="10"/>
      <name val="Arial"/>
      <family val="2"/>
    </font>
    <font>
      <b/>
      <sz val="11"/>
      <name val="Arial"/>
      <family val="2"/>
    </font>
    <font>
      <sz val="8"/>
      <name val="Arial"/>
      <family val="2"/>
    </font>
    <font>
      <b/>
      <sz val="10"/>
      <name val="Arial"/>
      <family val="2"/>
    </font>
    <font>
      <sz val="11"/>
      <name val="Arial"/>
      <family val="2"/>
    </font>
    <font>
      <b/>
      <i/>
      <sz val="10"/>
      <name val="Arial"/>
      <family val="2"/>
    </font>
    <font>
      <b/>
      <sz val="10"/>
      <color theme="4"/>
      <name val="Arial"/>
      <family val="2"/>
    </font>
    <font>
      <b/>
      <sz val="11"/>
      <color rgb="FFFF0000"/>
      <name val="Arial"/>
      <family val="2"/>
    </font>
    <font>
      <b/>
      <sz val="11"/>
      <color rgb="FFC00000"/>
      <name val="Arial"/>
      <family val="2"/>
    </font>
    <font>
      <sz val="11"/>
      <color rgb="FFFF0000"/>
      <name val="Arial"/>
      <family val="2"/>
    </font>
    <font>
      <b/>
      <u/>
      <sz val="11"/>
      <name val="Arial"/>
      <family val="2"/>
    </font>
    <font>
      <b/>
      <sz val="12"/>
      <name val="Arial"/>
      <family val="2"/>
    </font>
  </fonts>
  <fills count="14">
    <fill>
      <patternFill patternType="none"/>
    </fill>
    <fill>
      <patternFill patternType="gray125"/>
    </fill>
    <fill>
      <patternFill patternType="solid">
        <fgColor indexed="9"/>
        <bgColor indexed="64"/>
      </patternFill>
    </fill>
    <fill>
      <patternFill patternType="solid">
        <fgColor rgb="FFFFFF00"/>
        <bgColor indexed="64"/>
      </patternFill>
    </fill>
    <fill>
      <patternFill patternType="solid">
        <fgColor indexed="22"/>
        <bgColor indexed="64"/>
      </patternFill>
    </fill>
    <fill>
      <patternFill patternType="solid">
        <fgColor theme="2" tint="-0.249977111117893"/>
        <bgColor indexed="64"/>
      </patternFill>
    </fill>
    <fill>
      <patternFill patternType="solid">
        <fgColor theme="0"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indexed="41"/>
        <bgColor indexed="64"/>
      </patternFill>
    </fill>
    <fill>
      <patternFill patternType="solid">
        <fgColor indexed="43"/>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9" tint="0.79998168889431442"/>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double">
        <color indexed="64"/>
      </top>
      <bottom/>
      <diagonal/>
    </border>
    <border>
      <left style="thin">
        <color indexed="64"/>
      </left>
      <right style="thin">
        <color indexed="64"/>
      </right>
      <top style="thin">
        <color indexed="64"/>
      </top>
      <bottom/>
      <diagonal/>
    </border>
  </borders>
  <cellStyleXfs count="4">
    <xf numFmtId="0" fontId="0" fillId="0" borderId="0"/>
    <xf numFmtId="41" fontId="1" fillId="0" borderId="0" applyFont="0" applyFill="0" applyBorder="0" applyAlignment="0" applyProtection="0"/>
    <xf numFmtId="44" fontId="1" fillId="0" borderId="0" applyFont="0" applyFill="0" applyBorder="0" applyAlignment="0" applyProtection="0"/>
    <xf numFmtId="0" fontId="3" fillId="0" borderId="0"/>
  </cellStyleXfs>
  <cellXfs count="93">
    <xf numFmtId="0" fontId="0" fillId="0" borderId="0" xfId="0"/>
    <xf numFmtId="0" fontId="2" fillId="2" borderId="0" xfId="0" applyFont="1" applyFill="1" applyAlignment="1" applyProtection="1">
      <alignment horizontal="left" wrapText="1"/>
      <protection hidden="1"/>
    </xf>
    <xf numFmtId="0" fontId="5" fillId="0" borderId="0" xfId="0" applyFont="1" applyAlignment="1">
      <alignment horizontal="center" vertical="center" wrapText="1"/>
    </xf>
    <xf numFmtId="0" fontId="5" fillId="10" borderId="3" xfId="0" applyFont="1" applyFill="1" applyBorder="1" applyAlignment="1" applyProtection="1">
      <alignment horizontal="left" vertical="top" wrapText="1"/>
      <protection locked="0"/>
    </xf>
    <xf numFmtId="0" fontId="1" fillId="0" borderId="0" xfId="0" applyFont="1" applyAlignment="1">
      <alignment horizontal="left" vertical="center" indent="2"/>
    </xf>
    <xf numFmtId="0" fontId="0" fillId="0" borderId="0" xfId="0" applyAlignment="1">
      <alignment horizontal="left"/>
    </xf>
    <xf numFmtId="0" fontId="1" fillId="0" borderId="0" xfId="0" applyFont="1" applyAlignment="1">
      <alignment horizontal="left" vertical="center" indent="1"/>
    </xf>
    <xf numFmtId="0" fontId="7" fillId="0" borderId="0" xfId="0" applyFont="1" applyAlignment="1">
      <alignment horizontal="left" vertical="center"/>
    </xf>
    <xf numFmtId="0" fontId="6" fillId="11" borderId="0" xfId="0" applyFont="1" applyFill="1" applyAlignment="1">
      <alignment horizontal="center"/>
    </xf>
    <xf numFmtId="0" fontId="4" fillId="12" borderId="0" xfId="0" applyFont="1" applyFill="1" applyAlignment="1">
      <alignment horizontal="left" vertical="center"/>
    </xf>
    <xf numFmtId="0" fontId="5" fillId="0" borderId="0" xfId="0" applyFont="1"/>
    <xf numFmtId="0" fontId="5" fillId="2" borderId="0" xfId="0" applyFont="1" applyFill="1" applyProtection="1">
      <protection hidden="1"/>
    </xf>
    <xf numFmtId="0" fontId="2" fillId="2" borderId="0" xfId="0" applyFont="1" applyFill="1" applyProtection="1">
      <protection hidden="1"/>
    </xf>
    <xf numFmtId="0" fontId="2" fillId="2" borderId="0" xfId="0" applyFont="1" applyFill="1" applyAlignment="1" applyProtection="1">
      <alignment wrapText="1"/>
      <protection hidden="1"/>
    </xf>
    <xf numFmtId="0" fontId="5" fillId="0" borderId="0" xfId="0" applyFont="1" applyProtection="1">
      <protection hidden="1"/>
    </xf>
    <xf numFmtId="0" fontId="5" fillId="2" borderId="0" xfId="0" applyFont="1" applyFill="1" applyAlignment="1" applyProtection="1">
      <alignment horizontal="center" wrapText="1"/>
      <protection hidden="1"/>
    </xf>
    <xf numFmtId="0" fontId="5" fillId="2" borderId="0" xfId="0" applyFont="1" applyFill="1" applyAlignment="1" applyProtection="1">
      <alignment horizontal="left" vertical="top" wrapText="1"/>
      <protection hidden="1"/>
    </xf>
    <xf numFmtId="0" fontId="5" fillId="2" borderId="0" xfId="3" applyFont="1" applyFill="1" applyProtection="1">
      <protection hidden="1"/>
    </xf>
    <xf numFmtId="0" fontId="5" fillId="0" borderId="0" xfId="0" applyFont="1" applyAlignment="1">
      <alignment vertical="top"/>
    </xf>
    <xf numFmtId="0" fontId="8" fillId="2" borderId="0" xfId="0" applyFont="1" applyFill="1" applyAlignment="1" applyProtection="1">
      <alignment vertical="top" wrapText="1"/>
      <protection hidden="1"/>
    </xf>
    <xf numFmtId="0" fontId="2" fillId="2" borderId="0" xfId="3" applyFont="1" applyFill="1" applyAlignment="1" applyProtection="1">
      <alignment wrapText="1"/>
      <protection hidden="1"/>
    </xf>
    <xf numFmtId="0" fontId="2" fillId="4" borderId="1" xfId="3" applyFont="1" applyFill="1" applyBorder="1" applyAlignment="1" applyProtection="1">
      <alignment horizontal="center" vertical="center" wrapText="1"/>
      <protection hidden="1"/>
    </xf>
    <xf numFmtId="0" fontId="2" fillId="4" borderId="1" xfId="0" applyFont="1" applyFill="1" applyBorder="1" applyAlignment="1" applyProtection="1">
      <alignment horizontal="center" vertical="center"/>
      <protection hidden="1"/>
    </xf>
    <xf numFmtId="49" fontId="2" fillId="5" borderId="1" xfId="3" applyNumberFormat="1" applyFont="1" applyFill="1" applyBorder="1" applyAlignment="1" applyProtection="1">
      <alignment wrapText="1"/>
      <protection hidden="1"/>
    </xf>
    <xf numFmtId="2" fontId="5" fillId="5" borderId="1" xfId="0" applyNumberFormat="1" applyFont="1" applyFill="1" applyBorder="1" applyProtection="1">
      <protection hidden="1"/>
    </xf>
    <xf numFmtId="44" fontId="5" fillId="6" borderId="1" xfId="2" applyFont="1" applyFill="1" applyBorder="1" applyAlignment="1" applyProtection="1">
      <protection hidden="1"/>
    </xf>
    <xf numFmtId="44" fontId="5" fillId="6" borderId="1" xfId="2" applyFont="1" applyFill="1" applyBorder="1" applyAlignment="1" applyProtection="1">
      <protection locked="0" hidden="1"/>
    </xf>
    <xf numFmtId="44" fontId="2" fillId="5" borderId="1" xfId="2" applyFont="1" applyFill="1" applyBorder="1" applyAlignment="1" applyProtection="1">
      <protection hidden="1"/>
    </xf>
    <xf numFmtId="44" fontId="5" fillId="5" borderId="1" xfId="2" applyFont="1" applyFill="1" applyBorder="1" applyAlignment="1" applyProtection="1">
      <protection hidden="1"/>
    </xf>
    <xf numFmtId="49" fontId="9" fillId="7" borderId="1" xfId="3" applyNumberFormat="1" applyFont="1" applyFill="1" applyBorder="1" applyAlignment="1" applyProtection="1">
      <alignment wrapText="1"/>
      <protection hidden="1"/>
    </xf>
    <xf numFmtId="41" fontId="5" fillId="7" borderId="1" xfId="1" applyFont="1" applyFill="1" applyBorder="1" applyProtection="1">
      <protection hidden="1"/>
    </xf>
    <xf numFmtId="44" fontId="5" fillId="7" borderId="1" xfId="2" applyFont="1" applyFill="1" applyBorder="1" applyAlignment="1" applyProtection="1">
      <protection hidden="1"/>
    </xf>
    <xf numFmtId="49" fontId="2" fillId="8" borderId="1" xfId="3" applyNumberFormat="1" applyFont="1" applyFill="1" applyBorder="1" applyAlignment="1" applyProtection="1">
      <alignment horizontal="right" wrapText="1"/>
      <protection hidden="1"/>
    </xf>
    <xf numFmtId="41" fontId="5" fillId="8" borderId="1" xfId="1" applyFont="1" applyFill="1" applyBorder="1" applyProtection="1">
      <protection hidden="1"/>
    </xf>
    <xf numFmtId="41" fontId="5" fillId="6" borderId="1" xfId="1" applyFont="1" applyFill="1" applyBorder="1" applyAlignment="1" applyProtection="1">
      <protection hidden="1"/>
    </xf>
    <xf numFmtId="44" fontId="2" fillId="8" borderId="2" xfId="2" applyFont="1" applyFill="1" applyBorder="1" applyAlignment="1" applyProtection="1">
      <protection hidden="1"/>
    </xf>
    <xf numFmtId="41" fontId="5" fillId="5" borderId="1" xfId="1" applyFont="1" applyFill="1" applyBorder="1" applyProtection="1">
      <protection hidden="1"/>
    </xf>
    <xf numFmtId="41" fontId="5" fillId="8" borderId="0" xfId="1" applyFont="1" applyFill="1" applyBorder="1" applyProtection="1">
      <protection hidden="1"/>
    </xf>
    <xf numFmtId="41" fontId="5" fillId="6" borderId="0" xfId="1" applyFont="1" applyFill="1" applyBorder="1" applyAlignment="1" applyProtection="1">
      <protection hidden="1"/>
    </xf>
    <xf numFmtId="44" fontId="5" fillId="6" borderId="0" xfId="2" applyFont="1" applyFill="1" applyBorder="1" applyAlignment="1" applyProtection="1">
      <protection locked="0" hidden="1"/>
    </xf>
    <xf numFmtId="44" fontId="5" fillId="6" borderId="2" xfId="2" applyFont="1" applyFill="1" applyBorder="1" applyAlignment="1" applyProtection="1">
      <protection hidden="1"/>
    </xf>
    <xf numFmtId="0" fontId="8" fillId="2" borderId="1" xfId="3" applyFont="1" applyFill="1" applyBorder="1" applyAlignment="1" applyProtection="1">
      <alignment wrapText="1"/>
      <protection hidden="1"/>
    </xf>
    <xf numFmtId="0" fontId="10" fillId="2" borderId="0" xfId="0" applyFont="1" applyFill="1" applyAlignment="1" applyProtection="1">
      <alignment horizontal="center" wrapText="1"/>
      <protection hidden="1"/>
    </xf>
    <xf numFmtId="0" fontId="10" fillId="0" borderId="0" xfId="0" applyFont="1"/>
    <xf numFmtId="44" fontId="8" fillId="9" borderId="2" xfId="2" applyFont="1" applyFill="1" applyBorder="1" applyAlignment="1" applyProtection="1"/>
    <xf numFmtId="0" fontId="10" fillId="2" borderId="0" xfId="3" applyFont="1" applyFill="1" applyProtection="1">
      <protection hidden="1"/>
    </xf>
    <xf numFmtId="0" fontId="5" fillId="0" borderId="0" xfId="0" applyFont="1" applyAlignment="1">
      <alignment wrapText="1"/>
    </xf>
    <xf numFmtId="0" fontId="11" fillId="0" borderId="0" xfId="0" applyFont="1" applyAlignment="1">
      <alignment horizontal="left" vertical="center" wrapText="1"/>
    </xf>
    <xf numFmtId="44" fontId="5" fillId="13" borderId="1" xfId="0" applyNumberFormat="1" applyFont="1" applyFill="1" applyBorder="1"/>
    <xf numFmtId="44" fontId="5" fillId="12" borderId="1" xfId="0" applyNumberFormat="1" applyFont="1" applyFill="1" applyBorder="1"/>
    <xf numFmtId="44" fontId="5" fillId="0" borderId="1" xfId="0" applyNumberFormat="1" applyFont="1" applyBorder="1"/>
    <xf numFmtId="49" fontId="9" fillId="7" borderId="1" xfId="3" applyNumberFormat="1" applyFont="1" applyFill="1" applyBorder="1" applyAlignment="1" applyProtection="1">
      <alignment horizontal="center" wrapText="1"/>
      <protection hidden="1"/>
    </xf>
    <xf numFmtId="0" fontId="8" fillId="0" borderId="0" xfId="3" applyFont="1" applyAlignment="1" applyProtection="1">
      <alignment vertical="top" wrapText="1"/>
      <protection hidden="1"/>
    </xf>
    <xf numFmtId="0" fontId="5" fillId="0" borderId="0" xfId="3" applyFont="1" applyProtection="1">
      <protection hidden="1"/>
    </xf>
    <xf numFmtId="0" fontId="8" fillId="2" borderId="0" xfId="0" applyFont="1" applyFill="1" applyAlignment="1" applyProtection="1">
      <alignment horizontal="left" vertical="top" wrapText="1"/>
      <protection hidden="1"/>
    </xf>
    <xf numFmtId="0" fontId="2" fillId="4" borderId="2" xfId="0" applyFont="1" applyFill="1" applyBorder="1" applyAlignment="1" applyProtection="1">
      <alignment horizontal="center" vertical="center" wrapText="1"/>
      <protection hidden="1"/>
    </xf>
    <xf numFmtId="0" fontId="2" fillId="4" borderId="2" xfId="3" applyFont="1" applyFill="1" applyBorder="1" applyAlignment="1" applyProtection="1">
      <alignment horizontal="center" vertical="center" wrapText="1"/>
      <protection hidden="1"/>
    </xf>
    <xf numFmtId="0" fontId="8" fillId="0" borderId="0" xfId="0" applyFont="1"/>
    <xf numFmtId="37" fontId="5" fillId="11" borderId="1" xfId="2" applyNumberFormat="1" applyFont="1" applyFill="1" applyBorder="1" applyAlignment="1" applyProtection="1">
      <alignment horizontal="center"/>
      <protection locked="0" hidden="1"/>
    </xf>
    <xf numFmtId="44" fontId="5" fillId="11" borderId="1" xfId="2" applyFont="1" applyFill="1" applyBorder="1" applyAlignment="1" applyProtection="1">
      <protection locked="0" hidden="1"/>
    </xf>
    <xf numFmtId="44" fontId="5" fillId="11" borderId="1" xfId="0" applyNumberFormat="1" applyFont="1" applyFill="1" applyBorder="1"/>
    <xf numFmtId="0" fontId="2" fillId="2" borderId="0" xfId="0" applyFont="1" applyFill="1" applyAlignment="1" applyProtection="1">
      <alignment horizontal="left"/>
      <protection hidden="1"/>
    </xf>
    <xf numFmtId="0" fontId="2" fillId="0" borderId="1" xfId="0" applyFont="1" applyBorder="1" applyAlignment="1">
      <alignment horizontal="center"/>
    </xf>
    <xf numFmtId="0" fontId="5" fillId="0" borderId="1" xfId="0" applyFont="1" applyBorder="1" applyAlignment="1">
      <alignment horizontal="center"/>
    </xf>
    <xf numFmtId="44" fontId="5" fillId="0" borderId="19" xfId="0" applyNumberFormat="1" applyFont="1" applyBorder="1"/>
    <xf numFmtId="0" fontId="2" fillId="0" borderId="0" xfId="0" applyFont="1" applyAlignment="1">
      <alignment horizontal="right"/>
    </xf>
    <xf numFmtId="44" fontId="12" fillId="0" borderId="18" xfId="0" applyNumberFormat="1" applyFont="1" applyBorder="1" applyAlignment="1">
      <alignment horizontal="right"/>
    </xf>
    <xf numFmtId="0" fontId="9" fillId="0" borderId="0" xfId="0" applyFont="1" applyAlignment="1">
      <alignment horizontal="center" vertical="center"/>
    </xf>
    <xf numFmtId="0" fontId="2" fillId="11" borderId="4" xfId="0" applyFont="1" applyFill="1" applyBorder="1" applyAlignment="1">
      <alignment horizontal="left" vertical="center" wrapText="1"/>
    </xf>
    <xf numFmtId="0" fontId="11" fillId="11" borderId="5" xfId="0" applyFont="1" applyFill="1" applyBorder="1" applyAlignment="1">
      <alignment horizontal="left" vertical="center" wrapText="1"/>
    </xf>
    <xf numFmtId="0" fontId="11" fillId="11" borderId="6" xfId="0" applyFont="1" applyFill="1" applyBorder="1" applyAlignment="1">
      <alignment horizontal="left" vertical="center" wrapText="1"/>
    </xf>
    <xf numFmtId="0" fontId="11" fillId="11" borderId="7" xfId="0" applyFont="1" applyFill="1" applyBorder="1" applyAlignment="1">
      <alignment horizontal="left" vertical="center" wrapText="1"/>
    </xf>
    <xf numFmtId="0" fontId="11" fillId="11" borderId="0" xfId="0" applyFont="1" applyFill="1" applyAlignment="1">
      <alignment horizontal="left" vertical="center" wrapText="1"/>
    </xf>
    <xf numFmtId="0" fontId="11" fillId="11" borderId="8" xfId="0" applyFont="1" applyFill="1" applyBorder="1" applyAlignment="1">
      <alignment horizontal="left" vertical="center" wrapText="1"/>
    </xf>
    <xf numFmtId="0" fontId="11" fillId="11" borderId="9" xfId="0" applyFont="1" applyFill="1" applyBorder="1" applyAlignment="1">
      <alignment horizontal="left" vertical="center" wrapText="1"/>
    </xf>
    <xf numFmtId="0" fontId="11" fillId="11" borderId="10" xfId="0" applyFont="1" applyFill="1" applyBorder="1" applyAlignment="1">
      <alignment horizontal="left" vertical="center" wrapText="1"/>
    </xf>
    <xf numFmtId="0" fontId="11" fillId="11" borderId="11" xfId="0" applyFont="1" applyFill="1" applyBorder="1" applyAlignment="1">
      <alignment horizontal="left" vertical="center" wrapText="1"/>
    </xf>
    <xf numFmtId="0" fontId="8" fillId="2" borderId="4" xfId="0" applyFont="1" applyFill="1" applyBorder="1" applyAlignment="1" applyProtection="1">
      <alignment horizontal="left" vertical="top" wrapText="1"/>
      <protection hidden="1"/>
    </xf>
    <xf numFmtId="0" fontId="8" fillId="2" borderId="5" xfId="0" applyFont="1" applyFill="1" applyBorder="1" applyAlignment="1" applyProtection="1">
      <alignment horizontal="left" vertical="top" wrapText="1"/>
      <protection hidden="1"/>
    </xf>
    <xf numFmtId="0" fontId="8" fillId="2" borderId="6" xfId="0" applyFont="1" applyFill="1" applyBorder="1" applyAlignment="1" applyProtection="1">
      <alignment horizontal="left" vertical="top" wrapText="1"/>
      <protection hidden="1"/>
    </xf>
    <xf numFmtId="0" fontId="8" fillId="2" borderId="9" xfId="0" applyFont="1" applyFill="1" applyBorder="1" applyAlignment="1" applyProtection="1">
      <alignment horizontal="left" vertical="top" wrapText="1"/>
      <protection hidden="1"/>
    </xf>
    <xf numFmtId="0" fontId="8" fillId="2" borderId="10" xfId="0" applyFont="1" applyFill="1" applyBorder="1" applyAlignment="1" applyProtection="1">
      <alignment horizontal="left" vertical="top" wrapText="1"/>
      <protection hidden="1"/>
    </xf>
    <xf numFmtId="0" fontId="8" fillId="2" borderId="11" xfId="0" applyFont="1" applyFill="1" applyBorder="1" applyAlignment="1" applyProtection="1">
      <alignment horizontal="left" vertical="top" wrapText="1"/>
      <protection hidden="1"/>
    </xf>
    <xf numFmtId="0" fontId="8" fillId="3" borderId="12" xfId="3" applyFont="1" applyFill="1" applyBorder="1" applyAlignment="1" applyProtection="1">
      <alignment horizontal="left" vertical="top" wrapText="1"/>
      <protection hidden="1"/>
    </xf>
    <xf numFmtId="0" fontId="8" fillId="3" borderId="13" xfId="3" applyFont="1" applyFill="1" applyBorder="1" applyAlignment="1" applyProtection="1">
      <alignment horizontal="left" vertical="top" wrapText="1"/>
      <protection hidden="1"/>
    </xf>
    <xf numFmtId="0" fontId="8" fillId="3" borderId="14" xfId="3" applyFont="1" applyFill="1" applyBorder="1" applyAlignment="1" applyProtection="1">
      <alignment horizontal="left" vertical="top" wrapText="1"/>
      <protection hidden="1"/>
    </xf>
    <xf numFmtId="0" fontId="2" fillId="13" borderId="12" xfId="0" applyFont="1" applyFill="1" applyBorder="1" applyAlignment="1" applyProtection="1">
      <alignment horizontal="center" vertical="top" wrapText="1"/>
      <protection hidden="1"/>
    </xf>
    <xf numFmtId="0" fontId="2" fillId="13" borderId="13" xfId="0" applyFont="1" applyFill="1" applyBorder="1" applyAlignment="1" applyProtection="1">
      <alignment horizontal="center" vertical="top" wrapText="1"/>
      <protection hidden="1"/>
    </xf>
    <xf numFmtId="0" fontId="2" fillId="13" borderId="14" xfId="0" applyFont="1" applyFill="1" applyBorder="1" applyAlignment="1" applyProtection="1">
      <alignment horizontal="center" vertical="top" wrapText="1"/>
      <protection hidden="1"/>
    </xf>
    <xf numFmtId="0" fontId="2" fillId="12" borderId="15" xfId="3" applyFont="1" applyFill="1" applyBorder="1" applyAlignment="1" applyProtection="1">
      <alignment horizontal="center" vertical="top" wrapText="1"/>
      <protection hidden="1"/>
    </xf>
    <xf numFmtId="0" fontId="2" fillId="12" borderId="16" xfId="3" applyFont="1" applyFill="1" applyBorder="1" applyAlignment="1" applyProtection="1">
      <alignment horizontal="center" vertical="top" wrapText="1"/>
      <protection hidden="1"/>
    </xf>
    <xf numFmtId="0" fontId="2" fillId="12" borderId="17" xfId="3" applyFont="1" applyFill="1" applyBorder="1" applyAlignment="1" applyProtection="1">
      <alignment horizontal="center" vertical="top" wrapText="1"/>
      <protection hidden="1"/>
    </xf>
    <xf numFmtId="0" fontId="5" fillId="0" borderId="0" xfId="0" applyFont="1" applyAlignment="1">
      <alignment vertical="center" wrapText="1"/>
    </xf>
  </cellXfs>
  <cellStyles count="4">
    <cellStyle name="Comma [0]" xfId="1" builtinId="6"/>
    <cellStyle name="Currency" xfId="2" builtinId="4"/>
    <cellStyle name="Normal" xfId="0" builtinId="0"/>
    <cellStyle name="Normal_Appendix A--Temps RFP Appendix" xfId="3" xr:uid="{4DAD6273-5A71-4A4A-ACF7-D1F3F82AE84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74D3FF-F0D6-4161-9700-0E5F3E3EB106}">
  <sheetPr>
    <pageSetUpPr fitToPage="1"/>
  </sheetPr>
  <dimension ref="A1:M98"/>
  <sheetViews>
    <sheetView showGridLines="0" tabSelected="1" zoomScaleNormal="100" workbookViewId="0">
      <selection activeCell="F88" sqref="F88"/>
    </sheetView>
  </sheetViews>
  <sheetFormatPr defaultColWidth="8.88671875" defaultRowHeight="13.8" x14ac:dyDescent="0.25"/>
  <cols>
    <col min="1" max="1" width="2.44140625" style="10" customWidth="1"/>
    <col min="2" max="2" width="84" style="46" customWidth="1"/>
    <col min="3" max="3" width="10.6640625" style="10" hidden="1" customWidth="1"/>
    <col min="4" max="4" width="14.6640625" style="10" customWidth="1"/>
    <col min="5" max="5" width="16.6640625" style="10" customWidth="1"/>
    <col min="6" max="6" width="21.6640625" style="10" bestFit="1" customWidth="1"/>
    <col min="7" max="9" width="14.6640625" style="10" customWidth="1"/>
    <col min="10" max="16384" width="8.88671875" style="10"/>
  </cols>
  <sheetData>
    <row r="1" spans="1:13" x14ac:dyDescent="0.25">
      <c r="B1" s="1" t="s">
        <v>275</v>
      </c>
      <c r="C1" s="11"/>
      <c r="D1" s="11"/>
      <c r="E1" s="11"/>
      <c r="F1" s="11"/>
      <c r="G1" s="11"/>
      <c r="H1" s="11"/>
      <c r="I1" s="11"/>
    </row>
    <row r="2" spans="1:13" ht="27.6" x14ac:dyDescent="0.25">
      <c r="B2" s="1" t="s">
        <v>274</v>
      </c>
      <c r="C2" s="11"/>
      <c r="D2" s="11"/>
      <c r="E2" s="11"/>
      <c r="F2" s="11"/>
      <c r="G2" s="11"/>
      <c r="H2" s="11"/>
      <c r="I2" s="11"/>
    </row>
    <row r="3" spans="1:13" x14ac:dyDescent="0.25">
      <c r="B3" s="1" t="s">
        <v>0</v>
      </c>
      <c r="C3" s="11"/>
      <c r="D3" s="11"/>
      <c r="E3" s="11"/>
      <c r="F3" s="11"/>
      <c r="G3" s="11"/>
      <c r="H3" s="11"/>
      <c r="I3" s="11"/>
    </row>
    <row r="4" spans="1:13" ht="14.4" thickBot="1" x14ac:dyDescent="0.3">
      <c r="A4" s="12"/>
      <c r="B4" s="13"/>
      <c r="C4" s="14"/>
      <c r="D4" s="15"/>
      <c r="E4" s="16"/>
      <c r="F4" s="16"/>
      <c r="G4" s="17"/>
      <c r="H4" s="17"/>
      <c r="I4" s="16"/>
    </row>
    <row r="5" spans="1:13" s="18" customFormat="1" ht="12.75" customHeight="1" x14ac:dyDescent="0.25">
      <c r="B5" s="77" t="s">
        <v>258</v>
      </c>
      <c r="C5" s="78"/>
      <c r="D5" s="78"/>
      <c r="E5" s="78"/>
      <c r="F5" s="78"/>
      <c r="G5" s="78"/>
      <c r="H5" s="79"/>
      <c r="I5" s="19"/>
      <c r="J5" s="19"/>
      <c r="K5" s="19"/>
      <c r="L5" s="19"/>
      <c r="M5" s="19"/>
    </row>
    <row r="6" spans="1:13" ht="62.25" customHeight="1" thickBot="1" x14ac:dyDescent="0.3">
      <c r="A6" s="11"/>
      <c r="B6" s="80"/>
      <c r="C6" s="81"/>
      <c r="D6" s="81"/>
      <c r="E6" s="81"/>
      <c r="F6" s="81"/>
      <c r="G6" s="81"/>
      <c r="H6" s="82"/>
      <c r="I6" s="19"/>
      <c r="J6" s="19"/>
      <c r="K6" s="19"/>
      <c r="L6" s="19"/>
      <c r="M6" s="19"/>
    </row>
    <row r="7" spans="1:13" ht="19.350000000000001" customHeight="1" thickBot="1" x14ac:dyDescent="0.3">
      <c r="A7" s="11"/>
      <c r="B7" s="54"/>
      <c r="C7" s="54"/>
      <c r="D7" s="54"/>
      <c r="E7" s="54"/>
      <c r="F7" s="54"/>
      <c r="G7" s="54"/>
      <c r="H7" s="54"/>
      <c r="I7" s="19"/>
      <c r="J7" s="19"/>
      <c r="K7" s="19"/>
      <c r="L7" s="19"/>
      <c r="M7" s="19"/>
    </row>
    <row r="8" spans="1:13" ht="16.5" customHeight="1" thickBot="1" x14ac:dyDescent="0.3">
      <c r="A8" s="11"/>
      <c r="B8" s="83" t="s">
        <v>259</v>
      </c>
      <c r="C8" s="84"/>
      <c r="D8" s="84"/>
      <c r="E8" s="84"/>
      <c r="F8" s="84"/>
      <c r="G8" s="84"/>
      <c r="H8" s="85"/>
      <c r="I8" s="17"/>
    </row>
    <row r="9" spans="1:13" ht="16.5" customHeight="1" thickBot="1" x14ac:dyDescent="0.3">
      <c r="A9" s="14"/>
      <c r="B9" s="52"/>
      <c r="C9" s="52"/>
      <c r="D9" s="52"/>
      <c r="E9" s="52"/>
      <c r="F9" s="52"/>
      <c r="G9" s="52"/>
      <c r="H9" s="52"/>
      <c r="I9" s="53"/>
    </row>
    <row r="10" spans="1:13" ht="16.5" customHeight="1" x14ac:dyDescent="0.25">
      <c r="A10" s="11"/>
      <c r="B10" s="77" t="s">
        <v>260</v>
      </c>
      <c r="C10" s="78"/>
      <c r="D10" s="78"/>
      <c r="E10" s="78"/>
      <c r="F10" s="78"/>
      <c r="G10" s="78"/>
      <c r="H10" s="79"/>
      <c r="I10" s="19"/>
      <c r="J10" s="19"/>
      <c r="K10" s="19"/>
    </row>
    <row r="11" spans="1:13" ht="33" customHeight="1" thickBot="1" x14ac:dyDescent="0.3">
      <c r="A11" s="11"/>
      <c r="B11" s="80"/>
      <c r="C11" s="81"/>
      <c r="D11" s="81"/>
      <c r="E11" s="81"/>
      <c r="F11" s="81"/>
      <c r="G11" s="81"/>
      <c r="H11" s="82"/>
      <c r="I11" s="19"/>
      <c r="J11" s="19"/>
      <c r="K11" s="19"/>
    </row>
    <row r="12" spans="1:13" ht="33" customHeight="1" thickBot="1" x14ac:dyDescent="0.3">
      <c r="A12" s="11"/>
      <c r="B12" s="54"/>
      <c r="C12" s="54"/>
      <c r="D12" s="54"/>
      <c r="E12" s="54"/>
      <c r="F12" s="54"/>
      <c r="G12" s="54"/>
      <c r="H12" s="54"/>
      <c r="I12" s="19"/>
      <c r="J12" s="19"/>
      <c r="K12" s="19"/>
    </row>
    <row r="13" spans="1:13" ht="41.1" customHeight="1" thickBot="1" x14ac:dyDescent="0.3">
      <c r="A13" s="11"/>
      <c r="B13" s="20"/>
      <c r="C13" s="11"/>
      <c r="D13" s="86" t="s">
        <v>262</v>
      </c>
      <c r="E13" s="87"/>
      <c r="F13" s="88"/>
      <c r="G13" s="89" t="s">
        <v>1</v>
      </c>
      <c r="H13" s="90"/>
      <c r="I13" s="91"/>
    </row>
    <row r="14" spans="1:13" ht="41.4" x14ac:dyDescent="0.25">
      <c r="A14" s="11"/>
      <c r="B14" s="21" t="s">
        <v>2</v>
      </c>
      <c r="C14" s="22" t="s">
        <v>3</v>
      </c>
      <c r="D14" s="55" t="s">
        <v>4</v>
      </c>
      <c r="E14" s="56" t="s">
        <v>5</v>
      </c>
      <c r="F14" s="56" t="s">
        <v>6</v>
      </c>
      <c r="G14" s="55" t="s">
        <v>4</v>
      </c>
      <c r="H14" s="56" t="s">
        <v>7</v>
      </c>
      <c r="I14" s="56" t="s">
        <v>8</v>
      </c>
    </row>
    <row r="15" spans="1:13" x14ac:dyDescent="0.25">
      <c r="A15" s="11"/>
      <c r="B15" s="23" t="s">
        <v>17</v>
      </c>
      <c r="C15" s="24"/>
      <c r="D15" s="25"/>
      <c r="E15" s="25"/>
      <c r="F15" s="25"/>
      <c r="G15" s="25"/>
      <c r="H15" s="26"/>
      <c r="I15" s="25"/>
    </row>
    <row r="16" spans="1:13" x14ac:dyDescent="0.25">
      <c r="A16" s="11"/>
      <c r="B16" s="27" t="s">
        <v>9</v>
      </c>
      <c r="C16" s="28"/>
      <c r="D16" s="25"/>
      <c r="E16" s="25"/>
      <c r="F16" s="25"/>
      <c r="G16" s="25"/>
      <c r="H16" s="25"/>
      <c r="I16" s="25"/>
    </row>
    <row r="17" spans="1:9" x14ac:dyDescent="0.25">
      <c r="A17" s="11"/>
      <c r="B17" s="29" t="s">
        <v>18</v>
      </c>
      <c r="C17" s="30"/>
      <c r="D17" s="58"/>
      <c r="E17" s="59">
        <v>0</v>
      </c>
      <c r="F17" s="31">
        <f>SUM(D17*E17)</f>
        <v>0</v>
      </c>
      <c r="G17" s="58"/>
      <c r="H17" s="59">
        <v>0</v>
      </c>
      <c r="I17" s="31">
        <f>SUM(G17*H17)</f>
        <v>0</v>
      </c>
    </row>
    <row r="18" spans="1:9" x14ac:dyDescent="0.25">
      <c r="A18" s="11"/>
      <c r="B18" s="29" t="s">
        <v>19</v>
      </c>
      <c r="C18" s="30"/>
      <c r="D18" s="58">
        <v>1</v>
      </c>
      <c r="E18" s="59">
        <v>59700</v>
      </c>
      <c r="F18" s="31">
        <f t="shared" ref="F18:F22" si="0">SUM(D18*E18)</f>
        <v>59700</v>
      </c>
      <c r="G18" s="58">
        <v>1</v>
      </c>
      <c r="H18" s="59">
        <v>56950</v>
      </c>
      <c r="I18" s="31">
        <f t="shared" ref="I18:I22" si="1">SUM(G18*H18)</f>
        <v>56950</v>
      </c>
    </row>
    <row r="19" spans="1:9" x14ac:dyDescent="0.25">
      <c r="A19" s="11"/>
      <c r="B19" s="29" t="s">
        <v>20</v>
      </c>
      <c r="C19" s="30"/>
      <c r="D19" s="58"/>
      <c r="E19" s="59">
        <v>0</v>
      </c>
      <c r="F19" s="31">
        <f t="shared" si="0"/>
        <v>0</v>
      </c>
      <c r="G19" s="58"/>
      <c r="H19" s="59">
        <v>0</v>
      </c>
      <c r="I19" s="31">
        <f t="shared" si="1"/>
        <v>0</v>
      </c>
    </row>
    <row r="20" spans="1:9" x14ac:dyDescent="0.25">
      <c r="A20" s="11"/>
      <c r="B20" s="29" t="s">
        <v>23</v>
      </c>
      <c r="C20" s="30"/>
      <c r="D20" s="58"/>
      <c r="E20" s="59">
        <v>0</v>
      </c>
      <c r="F20" s="31">
        <f t="shared" si="0"/>
        <v>0</v>
      </c>
      <c r="G20" s="58"/>
      <c r="H20" s="59">
        <v>0</v>
      </c>
      <c r="I20" s="31">
        <f t="shared" si="1"/>
        <v>0</v>
      </c>
    </row>
    <row r="21" spans="1:9" x14ac:dyDescent="0.25">
      <c r="A21" s="11"/>
      <c r="B21" s="29" t="s">
        <v>21</v>
      </c>
      <c r="C21" s="30"/>
      <c r="D21" s="58"/>
      <c r="E21" s="59">
        <v>0</v>
      </c>
      <c r="F21" s="31">
        <f t="shared" si="0"/>
        <v>0</v>
      </c>
      <c r="G21" s="58"/>
      <c r="H21" s="59">
        <v>0</v>
      </c>
      <c r="I21" s="31">
        <f t="shared" si="1"/>
        <v>0</v>
      </c>
    </row>
    <row r="22" spans="1:9" x14ac:dyDescent="0.25">
      <c r="A22" s="11"/>
      <c r="B22" s="29" t="s">
        <v>22</v>
      </c>
      <c r="C22" s="30"/>
      <c r="D22" s="58"/>
      <c r="E22" s="59">
        <v>0</v>
      </c>
      <c r="F22" s="31">
        <f t="shared" si="0"/>
        <v>0</v>
      </c>
      <c r="G22" s="58"/>
      <c r="H22" s="59">
        <v>0</v>
      </c>
      <c r="I22" s="31">
        <f t="shared" si="1"/>
        <v>0</v>
      </c>
    </row>
    <row r="23" spans="1:9" x14ac:dyDescent="0.25">
      <c r="A23" s="11"/>
      <c r="B23" s="32" t="s">
        <v>11</v>
      </c>
      <c r="C23" s="33"/>
      <c r="D23" s="34" t="s">
        <v>10</v>
      </c>
      <c r="E23" s="26"/>
      <c r="F23" s="35">
        <f>SUM(F16:F22)</f>
        <v>59700</v>
      </c>
      <c r="G23" s="34" t="s">
        <v>10</v>
      </c>
      <c r="H23" s="26"/>
      <c r="I23" s="35">
        <f>SUM(I16:I22)</f>
        <v>56950</v>
      </c>
    </row>
    <row r="24" spans="1:9" x14ac:dyDescent="0.25">
      <c r="A24" s="11"/>
      <c r="B24" s="23" t="s">
        <v>24</v>
      </c>
      <c r="C24" s="24"/>
      <c r="D24" s="25"/>
      <c r="E24" s="25"/>
      <c r="F24" s="25"/>
      <c r="G24" s="25"/>
      <c r="H24" s="26"/>
      <c r="I24" s="25"/>
    </row>
    <row r="25" spans="1:9" x14ac:dyDescent="0.25">
      <c r="A25" s="11"/>
      <c r="B25" s="23" t="s">
        <v>12</v>
      </c>
      <c r="C25" s="36"/>
      <c r="D25" s="34" t="s">
        <v>10</v>
      </c>
      <c r="E25" s="26" t="s">
        <v>10</v>
      </c>
      <c r="F25" s="25" t="s">
        <v>10</v>
      </c>
      <c r="G25" s="34" t="s">
        <v>10</v>
      </c>
      <c r="H25" s="26" t="s">
        <v>10</v>
      </c>
      <c r="I25" s="25" t="s">
        <v>10</v>
      </c>
    </row>
    <row r="26" spans="1:9" x14ac:dyDescent="0.25">
      <c r="A26" s="11"/>
      <c r="B26" s="29" t="s">
        <v>90</v>
      </c>
      <c r="C26" s="30"/>
      <c r="D26" s="58"/>
      <c r="E26" s="59">
        <v>0</v>
      </c>
      <c r="F26" s="31">
        <f t="shared" ref="F26:F27" si="2">SUM(D26*E26)</f>
        <v>0</v>
      </c>
      <c r="G26" s="58"/>
      <c r="H26" s="59">
        <v>0</v>
      </c>
      <c r="I26" s="31">
        <f t="shared" ref="I26:I27" si="3">SUM(G26*H26)</f>
        <v>0</v>
      </c>
    </row>
    <row r="27" spans="1:9" x14ac:dyDescent="0.25">
      <c r="A27" s="11"/>
      <c r="B27" s="29" t="s">
        <v>91</v>
      </c>
      <c r="C27" s="30"/>
      <c r="D27" s="58">
        <v>1</v>
      </c>
      <c r="E27" s="59">
        <v>1234460</v>
      </c>
      <c r="F27" s="31">
        <f t="shared" si="2"/>
        <v>1234460</v>
      </c>
      <c r="G27" s="58">
        <v>1</v>
      </c>
      <c r="H27" s="59">
        <v>87200</v>
      </c>
      <c r="I27" s="31">
        <f t="shared" si="3"/>
        <v>87200</v>
      </c>
    </row>
    <row r="28" spans="1:9" x14ac:dyDescent="0.25">
      <c r="A28" s="11"/>
      <c r="B28" s="29" t="s">
        <v>92</v>
      </c>
      <c r="C28" s="30"/>
      <c r="D28" s="58"/>
      <c r="E28" s="59">
        <v>0</v>
      </c>
      <c r="F28" s="31">
        <f t="shared" ref="F28:F30" si="4">SUM(D28*E28)</f>
        <v>0</v>
      </c>
      <c r="G28" s="58"/>
      <c r="H28" s="59">
        <v>0</v>
      </c>
      <c r="I28" s="31">
        <f t="shared" ref="I28:I30" si="5">SUM(G28*H28)</f>
        <v>0</v>
      </c>
    </row>
    <row r="29" spans="1:9" x14ac:dyDescent="0.25">
      <c r="A29" s="11"/>
      <c r="B29" s="29" t="s">
        <v>93</v>
      </c>
      <c r="C29" s="30"/>
      <c r="D29" s="58">
        <v>1</v>
      </c>
      <c r="E29" s="59">
        <v>34100</v>
      </c>
      <c r="F29" s="31">
        <f t="shared" si="4"/>
        <v>34100</v>
      </c>
      <c r="G29" s="58">
        <v>1</v>
      </c>
      <c r="H29" s="59">
        <v>1600</v>
      </c>
      <c r="I29" s="31">
        <f t="shared" si="5"/>
        <v>1600</v>
      </c>
    </row>
    <row r="30" spans="1:9" x14ac:dyDescent="0.25">
      <c r="A30" s="11"/>
      <c r="B30" s="29" t="s">
        <v>94</v>
      </c>
      <c r="C30" s="30"/>
      <c r="D30" s="58"/>
      <c r="E30" s="59">
        <v>0</v>
      </c>
      <c r="F30" s="31">
        <f t="shared" si="4"/>
        <v>0</v>
      </c>
      <c r="G30" s="58"/>
      <c r="H30" s="59">
        <v>0</v>
      </c>
      <c r="I30" s="31">
        <f t="shared" si="5"/>
        <v>0</v>
      </c>
    </row>
    <row r="31" spans="1:9" x14ac:dyDescent="0.25">
      <c r="A31" s="11"/>
      <c r="B31" s="32" t="s">
        <v>11</v>
      </c>
      <c r="C31" s="33"/>
      <c r="D31" s="34" t="s">
        <v>10</v>
      </c>
      <c r="E31" s="26"/>
      <c r="F31" s="35">
        <f>SUM(F26:F30)</f>
        <v>1268560</v>
      </c>
      <c r="G31" s="34" t="s">
        <v>10</v>
      </c>
      <c r="H31" s="26"/>
      <c r="I31" s="35">
        <f>SUM(I26:I30)</f>
        <v>88800</v>
      </c>
    </row>
    <row r="32" spans="1:9" x14ac:dyDescent="0.25">
      <c r="A32" s="11"/>
      <c r="B32" s="23" t="s">
        <v>95</v>
      </c>
      <c r="C32" s="24"/>
      <c r="D32" s="25"/>
      <c r="E32" s="25"/>
      <c r="F32" s="25"/>
      <c r="G32" s="25"/>
      <c r="H32" s="26"/>
      <c r="I32" s="25"/>
    </row>
    <row r="33" spans="1:9" x14ac:dyDescent="0.25">
      <c r="A33" s="11"/>
      <c r="B33" s="29" t="s">
        <v>96</v>
      </c>
      <c r="C33" s="30"/>
      <c r="D33" s="58">
        <v>1</v>
      </c>
      <c r="E33" s="59">
        <v>7250</v>
      </c>
      <c r="F33" s="31">
        <f t="shared" ref="F33" si="6">SUM(D33*E33)</f>
        <v>7250</v>
      </c>
      <c r="G33" s="58">
        <v>1</v>
      </c>
      <c r="H33" s="59">
        <v>11325</v>
      </c>
      <c r="I33" s="31">
        <f t="shared" ref="I33" si="7">SUM(G33*H33)</f>
        <v>11325</v>
      </c>
    </row>
    <row r="34" spans="1:9" x14ac:dyDescent="0.25">
      <c r="A34" s="11"/>
      <c r="B34" s="29" t="s">
        <v>97</v>
      </c>
      <c r="C34" s="30"/>
      <c r="D34" s="58"/>
      <c r="E34" s="59">
        <v>0</v>
      </c>
      <c r="F34" s="31">
        <f t="shared" ref="F34:F36" si="8">SUM(D34*E34)</f>
        <v>0</v>
      </c>
      <c r="G34" s="58"/>
      <c r="H34" s="59">
        <v>0</v>
      </c>
      <c r="I34" s="31">
        <f t="shared" ref="I34:I36" si="9">SUM(G34*H34)</f>
        <v>0</v>
      </c>
    </row>
    <row r="35" spans="1:9" x14ac:dyDescent="0.25">
      <c r="A35" s="11"/>
      <c r="B35" s="29" t="s">
        <v>98</v>
      </c>
      <c r="C35" s="30"/>
      <c r="D35" s="58"/>
      <c r="E35" s="59">
        <v>0</v>
      </c>
      <c r="F35" s="31">
        <f t="shared" si="8"/>
        <v>0</v>
      </c>
      <c r="G35" s="58"/>
      <c r="H35" s="59">
        <v>0</v>
      </c>
      <c r="I35" s="31">
        <f t="shared" si="9"/>
        <v>0</v>
      </c>
    </row>
    <row r="36" spans="1:9" x14ac:dyDescent="0.25">
      <c r="A36" s="11"/>
      <c r="B36" s="29" t="s">
        <v>99</v>
      </c>
      <c r="C36" s="30"/>
      <c r="D36" s="58"/>
      <c r="E36" s="59">
        <v>0</v>
      </c>
      <c r="F36" s="31">
        <f t="shared" si="8"/>
        <v>0</v>
      </c>
      <c r="G36" s="58"/>
      <c r="H36" s="59">
        <v>0</v>
      </c>
      <c r="I36" s="31">
        <f t="shared" si="9"/>
        <v>0</v>
      </c>
    </row>
    <row r="37" spans="1:9" x14ac:dyDescent="0.25">
      <c r="A37" s="11"/>
      <c r="B37" s="32" t="s">
        <v>11</v>
      </c>
      <c r="C37" s="33"/>
      <c r="D37" s="34" t="s">
        <v>10</v>
      </c>
      <c r="E37" s="26"/>
      <c r="F37" s="35">
        <f>SUM(F33:F36)</f>
        <v>7250</v>
      </c>
      <c r="G37" s="34" t="s">
        <v>10</v>
      </c>
      <c r="H37" s="26"/>
      <c r="I37" s="35">
        <f>SUM(I33:I36)</f>
        <v>11325</v>
      </c>
    </row>
    <row r="38" spans="1:9" x14ac:dyDescent="0.25">
      <c r="A38" s="11"/>
      <c r="B38" s="23" t="s">
        <v>214</v>
      </c>
      <c r="C38" s="24"/>
      <c r="D38" s="25"/>
      <c r="E38" s="25"/>
      <c r="F38" s="25"/>
      <c r="G38" s="25"/>
      <c r="H38" s="26"/>
      <c r="I38" s="25"/>
    </row>
    <row r="39" spans="1:9" x14ac:dyDescent="0.25">
      <c r="A39" s="11"/>
      <c r="B39" s="29" t="s">
        <v>215</v>
      </c>
      <c r="C39" s="30"/>
      <c r="D39" s="58">
        <v>1</v>
      </c>
      <c r="E39" s="59">
        <v>25000</v>
      </c>
      <c r="F39" s="31">
        <f t="shared" ref="F39" si="10">SUM(D39*E39)</f>
        <v>25000</v>
      </c>
      <c r="G39" s="58">
        <v>1</v>
      </c>
      <c r="H39" s="59">
        <v>13945</v>
      </c>
      <c r="I39" s="31">
        <f t="shared" ref="I39" si="11">SUM(G39*H39)</f>
        <v>13945</v>
      </c>
    </row>
    <row r="40" spans="1:9" x14ac:dyDescent="0.25">
      <c r="A40" s="11"/>
      <c r="B40" s="29" t="s">
        <v>216</v>
      </c>
      <c r="C40" s="30"/>
      <c r="D40" s="58"/>
      <c r="E40" s="59">
        <v>0</v>
      </c>
      <c r="F40" s="31">
        <f t="shared" ref="F40:F47" si="12">SUM(D40*E40)</f>
        <v>0</v>
      </c>
      <c r="G40" s="58"/>
      <c r="H40" s="59">
        <v>0</v>
      </c>
      <c r="I40" s="31">
        <f t="shared" ref="I40:I47" si="13">SUM(G40*H40)</f>
        <v>0</v>
      </c>
    </row>
    <row r="41" spans="1:9" x14ac:dyDescent="0.25">
      <c r="A41" s="11"/>
      <c r="B41" s="29" t="s">
        <v>217</v>
      </c>
      <c r="C41" s="30"/>
      <c r="D41" s="58"/>
      <c r="E41" s="59">
        <v>0</v>
      </c>
      <c r="F41" s="31">
        <f t="shared" si="12"/>
        <v>0</v>
      </c>
      <c r="G41" s="58"/>
      <c r="H41" s="59">
        <v>0</v>
      </c>
      <c r="I41" s="31">
        <f t="shared" si="13"/>
        <v>0</v>
      </c>
    </row>
    <row r="42" spans="1:9" x14ac:dyDescent="0.25">
      <c r="A42" s="11"/>
      <c r="B42" s="29" t="s">
        <v>218</v>
      </c>
      <c r="C42" s="30"/>
      <c r="D42" s="58"/>
      <c r="E42" s="59">
        <v>0</v>
      </c>
      <c r="F42" s="31">
        <f t="shared" si="12"/>
        <v>0</v>
      </c>
      <c r="G42" s="58"/>
      <c r="H42" s="59">
        <v>0</v>
      </c>
      <c r="I42" s="31">
        <f t="shared" si="13"/>
        <v>0</v>
      </c>
    </row>
    <row r="43" spans="1:9" x14ac:dyDescent="0.25">
      <c r="A43" s="11"/>
      <c r="B43" s="29" t="s">
        <v>219</v>
      </c>
      <c r="C43" s="30"/>
      <c r="D43" s="58"/>
      <c r="E43" s="59">
        <v>0</v>
      </c>
      <c r="F43" s="31">
        <f t="shared" si="12"/>
        <v>0</v>
      </c>
      <c r="G43" s="58"/>
      <c r="H43" s="59">
        <v>0</v>
      </c>
      <c r="I43" s="31">
        <f t="shared" si="13"/>
        <v>0</v>
      </c>
    </row>
    <row r="44" spans="1:9" x14ac:dyDescent="0.25">
      <c r="A44" s="11"/>
      <c r="B44" s="29" t="s">
        <v>220</v>
      </c>
      <c r="C44" s="30"/>
      <c r="D44" s="58"/>
      <c r="E44" s="59">
        <v>0</v>
      </c>
      <c r="F44" s="31">
        <f t="shared" si="12"/>
        <v>0</v>
      </c>
      <c r="G44" s="58"/>
      <c r="H44" s="59">
        <v>0</v>
      </c>
      <c r="I44" s="31">
        <f t="shared" si="13"/>
        <v>0</v>
      </c>
    </row>
    <row r="45" spans="1:9" x14ac:dyDescent="0.25">
      <c r="A45" s="11"/>
      <c r="B45" s="29" t="s">
        <v>221</v>
      </c>
      <c r="C45" s="30"/>
      <c r="D45" s="58"/>
      <c r="E45" s="59">
        <v>0</v>
      </c>
      <c r="F45" s="31">
        <f t="shared" si="12"/>
        <v>0</v>
      </c>
      <c r="G45" s="58"/>
      <c r="H45" s="59">
        <v>0</v>
      </c>
      <c r="I45" s="31">
        <f t="shared" si="13"/>
        <v>0</v>
      </c>
    </row>
    <row r="46" spans="1:9" x14ac:dyDescent="0.25">
      <c r="A46" s="11"/>
      <c r="B46" s="29" t="s">
        <v>222</v>
      </c>
      <c r="C46" s="30"/>
      <c r="D46" s="58"/>
      <c r="E46" s="59">
        <v>0</v>
      </c>
      <c r="F46" s="31">
        <f t="shared" si="12"/>
        <v>0</v>
      </c>
      <c r="G46" s="58"/>
      <c r="H46" s="59">
        <v>0</v>
      </c>
      <c r="I46" s="31">
        <f t="shared" si="13"/>
        <v>0</v>
      </c>
    </row>
    <row r="47" spans="1:9" x14ac:dyDescent="0.25">
      <c r="A47" s="11"/>
      <c r="B47" s="29" t="s">
        <v>223</v>
      </c>
      <c r="C47" s="30"/>
      <c r="D47" s="58"/>
      <c r="E47" s="59">
        <v>0</v>
      </c>
      <c r="F47" s="31">
        <f t="shared" si="12"/>
        <v>0</v>
      </c>
      <c r="G47" s="58"/>
      <c r="H47" s="59">
        <v>0</v>
      </c>
      <c r="I47" s="31">
        <f t="shared" si="13"/>
        <v>0</v>
      </c>
    </row>
    <row r="48" spans="1:9" x14ac:dyDescent="0.25">
      <c r="A48" s="11"/>
      <c r="B48" s="32" t="s">
        <v>11</v>
      </c>
      <c r="C48" s="33"/>
      <c r="D48" s="34" t="s">
        <v>10</v>
      </c>
      <c r="E48" s="26"/>
      <c r="F48" s="35">
        <f>SUM(F39:F47)</f>
        <v>25000</v>
      </c>
      <c r="G48" s="34" t="s">
        <v>10</v>
      </c>
      <c r="H48" s="26"/>
      <c r="I48" s="35">
        <f>SUM(I39:I47)</f>
        <v>13945</v>
      </c>
    </row>
    <row r="49" spans="1:9" x14ac:dyDescent="0.25">
      <c r="A49" s="11"/>
      <c r="B49" s="23" t="s">
        <v>224</v>
      </c>
      <c r="C49" s="24"/>
      <c r="D49" s="25"/>
      <c r="E49" s="25"/>
      <c r="F49" s="25"/>
      <c r="G49" s="25"/>
      <c r="H49" s="26"/>
      <c r="I49" s="25"/>
    </row>
    <row r="50" spans="1:9" x14ac:dyDescent="0.25">
      <c r="A50" s="11"/>
      <c r="B50" s="29" t="s">
        <v>225</v>
      </c>
      <c r="C50" s="30"/>
      <c r="D50" s="58"/>
      <c r="E50" s="59">
        <v>0</v>
      </c>
      <c r="F50" s="31">
        <f t="shared" ref="F50" si="14">SUM(D50*E50)</f>
        <v>0</v>
      </c>
      <c r="G50" s="58"/>
      <c r="H50" s="59">
        <v>0</v>
      </c>
      <c r="I50" s="31">
        <f t="shared" ref="I50" si="15">SUM(G50*H50)</f>
        <v>0</v>
      </c>
    </row>
    <row r="51" spans="1:9" x14ac:dyDescent="0.25">
      <c r="A51" s="11"/>
      <c r="B51" s="29" t="s">
        <v>226</v>
      </c>
      <c r="C51" s="30"/>
      <c r="D51" s="58">
        <v>1</v>
      </c>
      <c r="E51" s="59">
        <v>77300</v>
      </c>
      <c r="F51" s="31">
        <f t="shared" ref="F51:F56" si="16">SUM(D51*E51)</f>
        <v>77300</v>
      </c>
      <c r="G51" s="58">
        <v>1</v>
      </c>
      <c r="H51" s="59">
        <v>750</v>
      </c>
      <c r="I51" s="31">
        <f t="shared" ref="I51:I56" si="17">SUM(G51*H51)</f>
        <v>750</v>
      </c>
    </row>
    <row r="52" spans="1:9" x14ac:dyDescent="0.25">
      <c r="A52" s="11"/>
      <c r="B52" s="29" t="s">
        <v>227</v>
      </c>
      <c r="C52" s="30"/>
      <c r="D52" s="58"/>
      <c r="E52" s="59">
        <v>0</v>
      </c>
      <c r="F52" s="31">
        <f t="shared" si="16"/>
        <v>0</v>
      </c>
      <c r="G52" s="58"/>
      <c r="H52" s="59">
        <v>0</v>
      </c>
      <c r="I52" s="31">
        <f t="shared" si="17"/>
        <v>0</v>
      </c>
    </row>
    <row r="53" spans="1:9" x14ac:dyDescent="0.25">
      <c r="A53" s="11"/>
      <c r="B53" s="29" t="s">
        <v>228</v>
      </c>
      <c r="C53" s="30"/>
      <c r="D53" s="58"/>
      <c r="E53" s="59">
        <v>0</v>
      </c>
      <c r="F53" s="31">
        <f t="shared" si="16"/>
        <v>0</v>
      </c>
      <c r="G53" s="58"/>
      <c r="H53" s="59">
        <v>0</v>
      </c>
      <c r="I53" s="31">
        <f t="shared" si="17"/>
        <v>0</v>
      </c>
    </row>
    <row r="54" spans="1:9" x14ac:dyDescent="0.25">
      <c r="A54" s="11"/>
      <c r="B54" s="29" t="s">
        <v>229</v>
      </c>
      <c r="C54" s="30"/>
      <c r="D54" s="58"/>
      <c r="E54" s="59">
        <v>0</v>
      </c>
      <c r="F54" s="31">
        <f t="shared" si="16"/>
        <v>0</v>
      </c>
      <c r="G54" s="58"/>
      <c r="H54" s="59">
        <v>0</v>
      </c>
      <c r="I54" s="31">
        <f t="shared" si="17"/>
        <v>0</v>
      </c>
    </row>
    <row r="55" spans="1:9" x14ac:dyDescent="0.25">
      <c r="A55" s="11"/>
      <c r="B55" s="29" t="s">
        <v>230</v>
      </c>
      <c r="C55" s="30"/>
      <c r="D55" s="58"/>
      <c r="E55" s="59">
        <v>0</v>
      </c>
      <c r="F55" s="31">
        <f t="shared" si="16"/>
        <v>0</v>
      </c>
      <c r="G55" s="58"/>
      <c r="H55" s="59">
        <v>0</v>
      </c>
      <c r="I55" s="31">
        <f t="shared" si="17"/>
        <v>0</v>
      </c>
    </row>
    <row r="56" spans="1:9" x14ac:dyDescent="0.25">
      <c r="A56" s="11"/>
      <c r="B56" s="29" t="s">
        <v>231</v>
      </c>
      <c r="C56" s="30"/>
      <c r="D56" s="58"/>
      <c r="E56" s="59">
        <v>0</v>
      </c>
      <c r="F56" s="31">
        <f t="shared" si="16"/>
        <v>0</v>
      </c>
      <c r="G56" s="58"/>
      <c r="H56" s="59">
        <v>0</v>
      </c>
      <c r="I56" s="31">
        <f t="shared" si="17"/>
        <v>0</v>
      </c>
    </row>
    <row r="57" spans="1:9" x14ac:dyDescent="0.25">
      <c r="A57" s="11"/>
      <c r="B57" s="32" t="s">
        <v>11</v>
      </c>
      <c r="C57" s="33"/>
      <c r="D57" s="34" t="s">
        <v>10</v>
      </c>
      <c r="E57" s="26"/>
      <c r="F57" s="35">
        <f>SUM(F50:F56)</f>
        <v>77300</v>
      </c>
      <c r="G57" s="34" t="s">
        <v>10</v>
      </c>
      <c r="H57" s="26"/>
      <c r="I57" s="35">
        <f>SUM(I50:I56)</f>
        <v>750</v>
      </c>
    </row>
    <row r="58" spans="1:9" x14ac:dyDescent="0.25">
      <c r="A58" s="11"/>
      <c r="B58" s="23" t="s">
        <v>232</v>
      </c>
      <c r="C58" s="24"/>
      <c r="D58" s="25"/>
      <c r="E58" s="25"/>
      <c r="F58" s="25"/>
      <c r="G58" s="25"/>
      <c r="H58" s="26"/>
      <c r="I58" s="25"/>
    </row>
    <row r="59" spans="1:9" x14ac:dyDescent="0.25">
      <c r="A59" s="11"/>
      <c r="B59" s="29" t="s">
        <v>233</v>
      </c>
      <c r="C59" s="30"/>
      <c r="D59" s="58">
        <v>1</v>
      </c>
      <c r="E59" s="59">
        <v>556750</v>
      </c>
      <c r="F59" s="31">
        <f t="shared" ref="F59" si="18">SUM(D59*E59)</f>
        <v>556750</v>
      </c>
      <c r="G59" s="58"/>
      <c r="H59" s="59">
        <v>0</v>
      </c>
      <c r="I59" s="31">
        <f t="shared" ref="I59" si="19">SUM(G59*H59)</f>
        <v>0</v>
      </c>
    </row>
    <row r="60" spans="1:9" x14ac:dyDescent="0.25">
      <c r="A60" s="11"/>
      <c r="B60" s="29" t="s">
        <v>234</v>
      </c>
      <c r="C60" s="30"/>
      <c r="D60" s="58"/>
      <c r="E60" s="59">
        <v>0</v>
      </c>
      <c r="F60" s="31">
        <f t="shared" ref="F60:F61" si="20">SUM(D60*E60)</f>
        <v>0</v>
      </c>
      <c r="G60" s="58"/>
      <c r="H60" s="59">
        <v>0</v>
      </c>
      <c r="I60" s="31">
        <f t="shared" ref="I60:I61" si="21">SUM(G60*H60)</f>
        <v>0</v>
      </c>
    </row>
    <row r="61" spans="1:9" x14ac:dyDescent="0.25">
      <c r="A61" s="11"/>
      <c r="B61" s="29" t="s">
        <v>235</v>
      </c>
      <c r="C61" s="30"/>
      <c r="D61" s="58"/>
      <c r="E61" s="59">
        <v>0</v>
      </c>
      <c r="F61" s="31">
        <f t="shared" si="20"/>
        <v>0</v>
      </c>
      <c r="G61" s="58"/>
      <c r="H61" s="59">
        <v>0</v>
      </c>
      <c r="I61" s="31">
        <f t="shared" si="21"/>
        <v>0</v>
      </c>
    </row>
    <row r="62" spans="1:9" x14ac:dyDescent="0.25">
      <c r="A62" s="11"/>
      <c r="B62" s="32" t="s">
        <v>11</v>
      </c>
      <c r="C62" s="33"/>
      <c r="D62" s="34" t="s">
        <v>10</v>
      </c>
      <c r="E62" s="26"/>
      <c r="F62" s="35">
        <f>SUM(F59:F61)</f>
        <v>556750</v>
      </c>
      <c r="G62" s="34" t="s">
        <v>10</v>
      </c>
      <c r="H62" s="26"/>
      <c r="I62" s="35">
        <f>SUM(I59:I61)</f>
        <v>0</v>
      </c>
    </row>
    <row r="63" spans="1:9" x14ac:dyDescent="0.25">
      <c r="A63" s="11"/>
      <c r="B63" s="23" t="s">
        <v>236</v>
      </c>
      <c r="C63" s="24"/>
      <c r="D63" s="25"/>
      <c r="E63" s="25"/>
      <c r="F63" s="25"/>
      <c r="G63" s="25"/>
      <c r="H63" s="26"/>
      <c r="I63" s="25"/>
    </row>
    <row r="64" spans="1:9" x14ac:dyDescent="0.25">
      <c r="A64" s="11"/>
      <c r="B64" s="29" t="s">
        <v>237</v>
      </c>
      <c r="C64" s="30"/>
      <c r="D64" s="58"/>
      <c r="E64" s="59">
        <v>0</v>
      </c>
      <c r="F64" s="31">
        <f t="shared" ref="F64:F71" si="22">SUM(D64*E64)</f>
        <v>0</v>
      </c>
      <c r="G64" s="58"/>
      <c r="H64" s="59">
        <v>0</v>
      </c>
      <c r="I64" s="31">
        <f t="shared" ref="I64:I71" si="23">SUM(G64*H64)</f>
        <v>0</v>
      </c>
    </row>
    <row r="65" spans="1:9" x14ac:dyDescent="0.25">
      <c r="A65" s="11"/>
      <c r="B65" s="29" t="s">
        <v>238</v>
      </c>
      <c r="C65" s="30"/>
      <c r="D65" s="58">
        <v>1</v>
      </c>
      <c r="E65" s="59">
        <v>3400</v>
      </c>
      <c r="F65" s="31">
        <f t="shared" si="22"/>
        <v>3400</v>
      </c>
      <c r="G65" s="58"/>
      <c r="H65" s="59">
        <v>0</v>
      </c>
      <c r="I65" s="31">
        <f t="shared" si="23"/>
        <v>0</v>
      </c>
    </row>
    <row r="66" spans="1:9" x14ac:dyDescent="0.25">
      <c r="A66" s="11"/>
      <c r="B66" s="29" t="s">
        <v>239</v>
      </c>
      <c r="C66" s="30"/>
      <c r="D66" s="58"/>
      <c r="E66" s="59">
        <v>0</v>
      </c>
      <c r="F66" s="31">
        <f t="shared" si="22"/>
        <v>0</v>
      </c>
      <c r="G66" s="58"/>
      <c r="H66" s="59">
        <v>0</v>
      </c>
      <c r="I66" s="31">
        <f t="shared" si="23"/>
        <v>0</v>
      </c>
    </row>
    <row r="67" spans="1:9" x14ac:dyDescent="0.25">
      <c r="A67" s="11"/>
      <c r="B67" s="29" t="s">
        <v>240</v>
      </c>
      <c r="C67" s="30"/>
      <c r="D67" s="58">
        <v>1</v>
      </c>
      <c r="E67" s="59">
        <v>106855</v>
      </c>
      <c r="F67" s="31">
        <f t="shared" si="22"/>
        <v>106855</v>
      </c>
      <c r="G67" s="58"/>
      <c r="H67" s="59">
        <v>0</v>
      </c>
      <c r="I67" s="31">
        <f t="shared" si="23"/>
        <v>0</v>
      </c>
    </row>
    <row r="68" spans="1:9" x14ac:dyDescent="0.25">
      <c r="A68" s="11"/>
      <c r="B68" s="29" t="s">
        <v>241</v>
      </c>
      <c r="C68" s="30"/>
      <c r="D68" s="58">
        <v>1</v>
      </c>
      <c r="E68" s="59">
        <v>2500</v>
      </c>
      <c r="F68" s="31">
        <f t="shared" si="22"/>
        <v>2500</v>
      </c>
      <c r="G68" s="58"/>
      <c r="H68" s="59">
        <v>0</v>
      </c>
      <c r="I68" s="31">
        <f t="shared" si="23"/>
        <v>0</v>
      </c>
    </row>
    <row r="69" spans="1:9" x14ac:dyDescent="0.25">
      <c r="A69" s="11"/>
      <c r="B69" s="29" t="s">
        <v>242</v>
      </c>
      <c r="C69" s="30"/>
      <c r="D69" s="58">
        <v>1</v>
      </c>
      <c r="E69" s="59">
        <v>3490</v>
      </c>
      <c r="F69" s="31">
        <f t="shared" si="22"/>
        <v>3490</v>
      </c>
      <c r="G69" s="58"/>
      <c r="H69" s="59">
        <v>0</v>
      </c>
      <c r="I69" s="31">
        <f t="shared" si="23"/>
        <v>0</v>
      </c>
    </row>
    <row r="70" spans="1:9" x14ac:dyDescent="0.25">
      <c r="A70" s="11"/>
      <c r="B70" s="29" t="s">
        <v>243</v>
      </c>
      <c r="C70" s="30"/>
      <c r="D70" s="58"/>
      <c r="E70" s="59">
        <v>0</v>
      </c>
      <c r="F70" s="31">
        <f t="shared" si="22"/>
        <v>0</v>
      </c>
      <c r="G70" s="58">
        <v>1</v>
      </c>
      <c r="H70" s="59">
        <v>1115</v>
      </c>
      <c r="I70" s="31">
        <f t="shared" si="23"/>
        <v>1115</v>
      </c>
    </row>
    <row r="71" spans="1:9" x14ac:dyDescent="0.25">
      <c r="A71" s="11"/>
      <c r="B71" s="29" t="s">
        <v>244</v>
      </c>
      <c r="C71" s="30"/>
      <c r="D71" s="58"/>
      <c r="E71" s="59">
        <v>0</v>
      </c>
      <c r="F71" s="31">
        <f t="shared" si="22"/>
        <v>0</v>
      </c>
      <c r="G71" s="58"/>
      <c r="H71" s="59">
        <v>0</v>
      </c>
      <c r="I71" s="31">
        <f t="shared" si="23"/>
        <v>0</v>
      </c>
    </row>
    <row r="72" spans="1:9" x14ac:dyDescent="0.25">
      <c r="A72" s="11"/>
      <c r="B72" s="32" t="s">
        <v>11</v>
      </c>
      <c r="C72" s="33"/>
      <c r="D72" s="34" t="s">
        <v>10</v>
      </c>
      <c r="E72" s="26"/>
      <c r="F72" s="35">
        <f>SUM(F64:F71)</f>
        <v>116245</v>
      </c>
      <c r="G72" s="34" t="s">
        <v>10</v>
      </c>
      <c r="H72" s="26"/>
      <c r="I72" s="35">
        <f>SUM(I64:I71)</f>
        <v>1115</v>
      </c>
    </row>
    <row r="73" spans="1:9" x14ac:dyDescent="0.25">
      <c r="A73" s="11"/>
      <c r="B73" s="23" t="s">
        <v>245</v>
      </c>
      <c r="C73" s="24"/>
      <c r="D73" s="25"/>
      <c r="E73" s="25"/>
      <c r="F73" s="25"/>
      <c r="G73" s="25"/>
      <c r="H73" s="26"/>
      <c r="I73" s="25"/>
    </row>
    <row r="74" spans="1:9" x14ac:dyDescent="0.25">
      <c r="A74" s="11"/>
      <c r="B74" s="29" t="s">
        <v>246</v>
      </c>
      <c r="C74" s="30"/>
      <c r="D74" s="58"/>
      <c r="E74" s="59">
        <v>0</v>
      </c>
      <c r="F74" s="31">
        <f t="shared" ref="F74:F79" si="24">SUM(D74*E74)</f>
        <v>0</v>
      </c>
      <c r="G74" s="58"/>
      <c r="H74" s="59">
        <v>0</v>
      </c>
      <c r="I74" s="31">
        <f t="shared" ref="I74:I79" si="25">SUM(G74*H74)</f>
        <v>0</v>
      </c>
    </row>
    <row r="75" spans="1:9" x14ac:dyDescent="0.25">
      <c r="A75" s="11"/>
      <c r="B75" s="29" t="s">
        <v>247</v>
      </c>
      <c r="C75" s="30"/>
      <c r="D75" s="58"/>
      <c r="E75" s="59">
        <v>0</v>
      </c>
      <c r="F75" s="31">
        <f t="shared" si="24"/>
        <v>0</v>
      </c>
      <c r="G75" s="58"/>
      <c r="H75" s="59">
        <v>0</v>
      </c>
      <c r="I75" s="31">
        <f t="shared" si="25"/>
        <v>0</v>
      </c>
    </row>
    <row r="76" spans="1:9" x14ac:dyDescent="0.25">
      <c r="A76" s="11"/>
      <c r="B76" s="29" t="s">
        <v>248</v>
      </c>
      <c r="C76" s="30"/>
      <c r="D76" s="58">
        <v>1</v>
      </c>
      <c r="E76" s="59">
        <v>48075</v>
      </c>
      <c r="F76" s="31">
        <f t="shared" si="24"/>
        <v>48075</v>
      </c>
      <c r="G76" s="58">
        <v>1</v>
      </c>
      <c r="H76" s="59">
        <v>34275</v>
      </c>
      <c r="I76" s="31">
        <f t="shared" si="25"/>
        <v>34275</v>
      </c>
    </row>
    <row r="77" spans="1:9" x14ac:dyDescent="0.25">
      <c r="A77" s="11"/>
      <c r="B77" s="29" t="s">
        <v>249</v>
      </c>
      <c r="C77" s="30"/>
      <c r="D77" s="58"/>
      <c r="E77" s="59">
        <v>0</v>
      </c>
      <c r="F77" s="31">
        <f t="shared" si="24"/>
        <v>0</v>
      </c>
      <c r="G77" s="58"/>
      <c r="H77" s="59">
        <v>0</v>
      </c>
      <c r="I77" s="31">
        <f t="shared" si="25"/>
        <v>0</v>
      </c>
    </row>
    <row r="78" spans="1:9" x14ac:dyDescent="0.25">
      <c r="A78" s="11"/>
      <c r="B78" s="29" t="s">
        <v>250</v>
      </c>
      <c r="C78" s="30"/>
      <c r="D78" s="58"/>
      <c r="E78" s="59">
        <v>0</v>
      </c>
      <c r="F78" s="31">
        <f t="shared" si="24"/>
        <v>0</v>
      </c>
      <c r="G78" s="58"/>
      <c r="H78" s="59">
        <v>0</v>
      </c>
      <c r="I78" s="31">
        <f t="shared" si="25"/>
        <v>0</v>
      </c>
    </row>
    <row r="79" spans="1:9" x14ac:dyDescent="0.25">
      <c r="A79" s="11"/>
      <c r="B79" s="29" t="s">
        <v>251</v>
      </c>
      <c r="C79" s="30"/>
      <c r="D79" s="58"/>
      <c r="E79" s="59">
        <v>0</v>
      </c>
      <c r="F79" s="31">
        <f t="shared" si="24"/>
        <v>0</v>
      </c>
      <c r="G79" s="58"/>
      <c r="H79" s="59">
        <v>0</v>
      </c>
      <c r="I79" s="31">
        <f t="shared" si="25"/>
        <v>0</v>
      </c>
    </row>
    <row r="80" spans="1:9" x14ac:dyDescent="0.25">
      <c r="A80" s="11"/>
      <c r="B80" s="32" t="s">
        <v>11</v>
      </c>
      <c r="C80" s="33"/>
      <c r="D80" s="34" t="s">
        <v>10</v>
      </c>
      <c r="E80" s="26"/>
      <c r="F80" s="35">
        <f>SUM(F74:F79)</f>
        <v>48075</v>
      </c>
      <c r="G80" s="34" t="s">
        <v>10</v>
      </c>
      <c r="H80" s="26"/>
      <c r="I80" s="35">
        <f>SUM(I74:I79)</f>
        <v>34275</v>
      </c>
    </row>
    <row r="81" spans="1:9" x14ac:dyDescent="0.25">
      <c r="A81" s="11"/>
      <c r="B81" s="23" t="s">
        <v>252</v>
      </c>
      <c r="C81" s="24"/>
      <c r="D81" s="25"/>
      <c r="E81" s="25"/>
      <c r="F81" s="25"/>
      <c r="G81" s="25"/>
      <c r="H81" s="26"/>
      <c r="I81" s="25"/>
    </row>
    <row r="82" spans="1:9" x14ac:dyDescent="0.25">
      <c r="A82" s="11"/>
      <c r="B82" s="29" t="s">
        <v>100</v>
      </c>
      <c r="C82" s="30"/>
      <c r="D82" s="58"/>
      <c r="E82" s="59">
        <v>0</v>
      </c>
      <c r="F82" s="31">
        <f t="shared" ref="F82:F83" si="26">SUM(D82*E82)</f>
        <v>0</v>
      </c>
      <c r="G82" s="58"/>
      <c r="H82" s="59">
        <v>0</v>
      </c>
      <c r="I82" s="31">
        <f t="shared" ref="I82:I83" si="27">SUM(G82*H82)</f>
        <v>0</v>
      </c>
    </row>
    <row r="83" spans="1:9" x14ac:dyDescent="0.25">
      <c r="A83" s="11"/>
      <c r="B83" s="29" t="s">
        <v>101</v>
      </c>
      <c r="C83" s="30"/>
      <c r="D83" s="58"/>
      <c r="E83" s="59">
        <v>0</v>
      </c>
      <c r="F83" s="31">
        <f t="shared" si="26"/>
        <v>0</v>
      </c>
      <c r="G83" s="58"/>
      <c r="H83" s="59">
        <v>0</v>
      </c>
      <c r="I83" s="31">
        <f t="shared" si="27"/>
        <v>0</v>
      </c>
    </row>
    <row r="84" spans="1:9" x14ac:dyDescent="0.25">
      <c r="B84" s="32" t="s">
        <v>11</v>
      </c>
      <c r="C84" s="33"/>
      <c r="D84" s="34" t="s">
        <v>10</v>
      </c>
      <c r="E84" s="26"/>
      <c r="F84" s="35">
        <f>SUM(F82:F83)</f>
        <v>0</v>
      </c>
      <c r="G84" s="34" t="s">
        <v>10</v>
      </c>
      <c r="H84" s="26"/>
      <c r="I84" s="35">
        <f>SUM(I82:I83)</f>
        <v>0</v>
      </c>
    </row>
    <row r="85" spans="1:9" x14ac:dyDescent="0.25">
      <c r="B85" s="32"/>
      <c r="C85" s="37"/>
      <c r="D85" s="38"/>
      <c r="E85" s="39"/>
      <c r="F85" s="40"/>
      <c r="G85" s="38"/>
      <c r="H85" s="39"/>
      <c r="I85" s="40"/>
    </row>
    <row r="86" spans="1:9" ht="13.35" customHeight="1" x14ac:dyDescent="0.25">
      <c r="B86" s="41" t="s">
        <v>13</v>
      </c>
      <c r="D86" s="42"/>
      <c r="E86" s="43"/>
      <c r="F86" s="44">
        <f>F23+F31+F37+F48+F57+F62+F72+F80+F84</f>
        <v>2158880</v>
      </c>
      <c r="G86" s="45"/>
      <c r="H86" s="43"/>
      <c r="I86" s="44">
        <f>I23+I31+I37+I48+I57+I62+I72+I80+I84</f>
        <v>207160</v>
      </c>
    </row>
    <row r="87" spans="1:9" ht="13.35" customHeight="1" x14ac:dyDescent="0.25">
      <c r="C87" s="2"/>
    </row>
    <row r="88" spans="1:9" ht="13.35" customHeight="1" x14ac:dyDescent="0.25">
      <c r="B88" s="47" t="s">
        <v>14</v>
      </c>
      <c r="C88" s="3"/>
      <c r="H88" s="2"/>
    </row>
    <row r="89" spans="1:9" ht="13.35" customHeight="1" thickBot="1" x14ac:dyDescent="0.3">
      <c r="B89" s="47"/>
      <c r="C89" s="3"/>
      <c r="H89" s="2"/>
    </row>
    <row r="90" spans="1:9" ht="13.35" customHeight="1" x14ac:dyDescent="0.25">
      <c r="B90" s="68" t="s">
        <v>276</v>
      </c>
      <c r="C90" s="69"/>
      <c r="D90" s="69"/>
      <c r="E90" s="69"/>
      <c r="F90" s="69"/>
      <c r="G90" s="69"/>
      <c r="H90" s="70"/>
    </row>
    <row r="91" spans="1:9" ht="14.1" customHeight="1" x14ac:dyDescent="0.25">
      <c r="B91" s="71"/>
      <c r="C91" s="72"/>
      <c r="D91" s="72"/>
      <c r="E91" s="72"/>
      <c r="F91" s="72"/>
      <c r="G91" s="72"/>
      <c r="H91" s="73"/>
    </row>
    <row r="92" spans="1:9" ht="14.1" customHeight="1" x14ac:dyDescent="0.25">
      <c r="B92" s="71"/>
      <c r="C92" s="72"/>
      <c r="D92" s="72"/>
      <c r="E92" s="72"/>
      <c r="F92" s="72"/>
      <c r="G92" s="72"/>
      <c r="H92" s="73"/>
    </row>
    <row r="93" spans="1:9" ht="14.1" customHeight="1" x14ac:dyDescent="0.25">
      <c r="B93" s="71"/>
      <c r="C93" s="72"/>
      <c r="D93" s="72"/>
      <c r="E93" s="72"/>
      <c r="F93" s="72"/>
      <c r="G93" s="72"/>
      <c r="H93" s="73"/>
    </row>
    <row r="94" spans="1:9" x14ac:dyDescent="0.25">
      <c r="B94" s="71"/>
      <c r="C94" s="72"/>
      <c r="D94" s="72"/>
      <c r="E94" s="72"/>
      <c r="F94" s="72"/>
      <c r="G94" s="72"/>
      <c r="H94" s="73"/>
    </row>
    <row r="95" spans="1:9" x14ac:dyDescent="0.25">
      <c r="B95" s="71"/>
      <c r="C95" s="72"/>
      <c r="D95" s="72"/>
      <c r="E95" s="72"/>
      <c r="F95" s="72"/>
      <c r="G95" s="72"/>
      <c r="H95" s="73"/>
    </row>
    <row r="96" spans="1:9" x14ac:dyDescent="0.25">
      <c r="B96" s="71"/>
      <c r="C96" s="72"/>
      <c r="D96" s="72"/>
      <c r="E96" s="72"/>
      <c r="F96" s="72"/>
      <c r="G96" s="72"/>
      <c r="H96" s="73"/>
    </row>
    <row r="97" spans="2:8" x14ac:dyDescent="0.25">
      <c r="B97" s="71"/>
      <c r="C97" s="72"/>
      <c r="D97" s="72"/>
      <c r="E97" s="72"/>
      <c r="F97" s="72"/>
      <c r="G97" s="72"/>
      <c r="H97" s="73"/>
    </row>
    <row r="98" spans="2:8" ht="304.5" customHeight="1" thickBot="1" x14ac:dyDescent="0.3">
      <c r="B98" s="74"/>
      <c r="C98" s="75"/>
      <c r="D98" s="75"/>
      <c r="E98" s="75"/>
      <c r="F98" s="75"/>
      <c r="G98" s="75"/>
      <c r="H98" s="76"/>
    </row>
  </sheetData>
  <sheetProtection selectLockedCells="1"/>
  <mergeCells count="6">
    <mergeCell ref="B90:H98"/>
    <mergeCell ref="B10:H11"/>
    <mergeCell ref="B8:H8"/>
    <mergeCell ref="B5:H6"/>
    <mergeCell ref="D13:F13"/>
    <mergeCell ref="G13:I13"/>
  </mergeCells>
  <pageMargins left="0.7" right="0.7" top="0.75" bottom="0.75" header="0.3" footer="0.3"/>
  <pageSetup paperSize="3" fitToHeight="0" orientation="landscape" r:id="rId1"/>
  <headerFooter>
    <oddHeader xml:space="preserve">&amp;LApril 15, 2026&amp;RRequest for Proposals for Emergency Services IP Network (ESInet) 
and Next Generation Core Services (RFP #202691101)
</oddHeader>
    <oddFooter>&amp;LNextGen Communications, Inc. ("Allerium")&amp;C&amp;P of &amp;N&amp;RRevised Cost Proposal Addendum 2: Allerium's Schedule 1 Tab</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20BD77-9A77-470E-AE80-ECF9BC65D8B4}">
  <sheetPr>
    <pageSetUpPr fitToPage="1"/>
  </sheetPr>
  <dimension ref="A1:H22"/>
  <sheetViews>
    <sheetView zoomScaleNormal="100" workbookViewId="0">
      <selection activeCell="B28" sqref="B28"/>
    </sheetView>
  </sheetViews>
  <sheetFormatPr defaultColWidth="8.88671875" defaultRowHeight="13.2" x14ac:dyDescent="0.25"/>
  <cols>
    <col min="2" max="2" width="60.88671875" customWidth="1"/>
    <col min="3" max="3" width="19.6640625" customWidth="1"/>
    <col min="4" max="8" width="23.6640625" customWidth="1"/>
  </cols>
  <sheetData>
    <row r="1" spans="1:8" ht="13.8" x14ac:dyDescent="0.25">
      <c r="B1" s="1" t="s">
        <v>15</v>
      </c>
      <c r="C1" s="11"/>
      <c r="D1" s="11"/>
      <c r="E1" s="11"/>
      <c r="F1" s="11"/>
      <c r="G1" s="11"/>
      <c r="H1" s="11"/>
    </row>
    <row r="2" spans="1:8" ht="13.8" x14ac:dyDescent="0.25">
      <c r="B2" s="1" t="s">
        <v>16</v>
      </c>
      <c r="C2" s="11"/>
      <c r="D2" s="11"/>
      <c r="E2" s="11"/>
      <c r="F2" s="11"/>
      <c r="G2" s="11"/>
      <c r="H2" s="11"/>
    </row>
    <row r="3" spans="1:8" ht="13.8" x14ac:dyDescent="0.25">
      <c r="B3" s="61" t="s">
        <v>263</v>
      </c>
      <c r="C3" s="11"/>
      <c r="D3" s="11"/>
      <c r="E3" s="11"/>
      <c r="F3" s="11"/>
      <c r="G3" s="11"/>
      <c r="H3" s="11"/>
    </row>
    <row r="4" spans="1:8" ht="14.4" thickBot="1" x14ac:dyDescent="0.3">
      <c r="B4" s="13"/>
      <c r="C4" s="14"/>
      <c r="D4" s="15"/>
      <c r="E4" s="16"/>
      <c r="F4" s="16"/>
      <c r="G4" s="17"/>
      <c r="H4" s="17"/>
    </row>
    <row r="5" spans="1:8" ht="14.1" customHeight="1" x14ac:dyDescent="0.25">
      <c r="A5" s="10"/>
      <c r="B5" s="77" t="s">
        <v>271</v>
      </c>
      <c r="C5" s="78"/>
      <c r="D5" s="78"/>
      <c r="E5" s="78"/>
      <c r="F5" s="78"/>
      <c r="G5" s="78"/>
      <c r="H5" s="79"/>
    </row>
    <row r="6" spans="1:8" ht="14.1" customHeight="1" thickBot="1" x14ac:dyDescent="0.3">
      <c r="A6" s="10"/>
      <c r="B6" s="80"/>
      <c r="C6" s="81"/>
      <c r="D6" s="81"/>
      <c r="E6" s="81"/>
      <c r="F6" s="81"/>
      <c r="G6" s="81"/>
      <c r="H6" s="82"/>
    </row>
    <row r="7" spans="1:8" ht="13.8" x14ac:dyDescent="0.25">
      <c r="A7" s="10"/>
    </row>
    <row r="8" spans="1:8" ht="13.8" x14ac:dyDescent="0.25">
      <c r="B8" s="51" t="s">
        <v>265</v>
      </c>
      <c r="C8" s="48">
        <f>'Schedule 1'!F86</f>
        <v>2158880</v>
      </c>
    </row>
    <row r="9" spans="1:8" ht="13.8" x14ac:dyDescent="0.25">
      <c r="B9" s="51" t="s">
        <v>264</v>
      </c>
      <c r="C9" s="49">
        <f>'Schedule 1'!I86</f>
        <v>207160</v>
      </c>
    </row>
    <row r="10" spans="1:8" ht="13.8" x14ac:dyDescent="0.25">
      <c r="B10" s="51" t="s">
        <v>267</v>
      </c>
      <c r="C10" s="50">
        <f>C9*12</f>
        <v>2485920</v>
      </c>
    </row>
    <row r="12" spans="1:8" ht="13.8" x14ac:dyDescent="0.25">
      <c r="B12" s="10"/>
      <c r="C12" s="10"/>
    </row>
    <row r="13" spans="1:8" ht="13.8" x14ac:dyDescent="0.25">
      <c r="B13" s="57"/>
      <c r="C13" s="10"/>
    </row>
    <row r="14" spans="1:8" ht="45" customHeight="1" x14ac:dyDescent="0.25">
      <c r="B14" s="67" t="s">
        <v>266</v>
      </c>
      <c r="C14" s="92" t="s">
        <v>273</v>
      </c>
      <c r="D14" s="92"/>
      <c r="E14" s="92"/>
    </row>
    <row r="16" spans="1:8" ht="13.8" x14ac:dyDescent="0.25">
      <c r="B16" s="62" t="s">
        <v>268</v>
      </c>
      <c r="C16" s="62" t="s">
        <v>269</v>
      </c>
      <c r="D16" s="62" t="s">
        <v>261</v>
      </c>
      <c r="E16" s="62" t="s">
        <v>253</v>
      </c>
    </row>
    <row r="17" spans="2:5" ht="13.8" x14ac:dyDescent="0.25">
      <c r="B17" s="63" t="s">
        <v>270</v>
      </c>
      <c r="C17" s="48">
        <f>C8</f>
        <v>2158880</v>
      </c>
      <c r="D17" s="49">
        <f>C9</f>
        <v>207160</v>
      </c>
      <c r="E17" s="50">
        <f>(D17*12)+C17</f>
        <v>4644800</v>
      </c>
    </row>
    <row r="18" spans="2:5" ht="13.8" x14ac:dyDescent="0.25">
      <c r="B18" s="63" t="s">
        <v>254</v>
      </c>
      <c r="C18" s="60">
        <v>0</v>
      </c>
      <c r="D18" s="60">
        <f>D17</f>
        <v>207160</v>
      </c>
      <c r="E18" s="50">
        <f t="shared" ref="E18:E21" si="0">(D18*12)+C18</f>
        <v>2485920</v>
      </c>
    </row>
    <row r="19" spans="2:5" ht="13.8" x14ac:dyDescent="0.25">
      <c r="B19" s="63" t="s">
        <v>255</v>
      </c>
      <c r="C19" s="60">
        <v>0</v>
      </c>
      <c r="D19" s="60">
        <f>D18</f>
        <v>207160</v>
      </c>
      <c r="E19" s="50">
        <f t="shared" si="0"/>
        <v>2485920</v>
      </c>
    </row>
    <row r="20" spans="2:5" ht="13.8" x14ac:dyDescent="0.25">
      <c r="B20" s="63" t="s">
        <v>256</v>
      </c>
      <c r="C20" s="60">
        <v>0</v>
      </c>
      <c r="D20" s="60">
        <f>D19</f>
        <v>207160</v>
      </c>
      <c r="E20" s="50">
        <f t="shared" si="0"/>
        <v>2485920</v>
      </c>
    </row>
    <row r="21" spans="2:5" ht="14.4" thickBot="1" x14ac:dyDescent="0.3">
      <c r="B21" s="63" t="s">
        <v>257</v>
      </c>
      <c r="C21" s="60">
        <v>0</v>
      </c>
      <c r="D21" s="60">
        <f>D20</f>
        <v>207160</v>
      </c>
      <c r="E21" s="64">
        <f t="shared" si="0"/>
        <v>2485920</v>
      </c>
    </row>
    <row r="22" spans="2:5" ht="16.2" thickTop="1" x14ac:dyDescent="0.3">
      <c r="D22" s="65" t="s">
        <v>272</v>
      </c>
      <c r="E22" s="66">
        <f>SUM(E17:E21)</f>
        <v>14588480</v>
      </c>
    </row>
  </sheetData>
  <mergeCells count="2">
    <mergeCell ref="B5:H6"/>
    <mergeCell ref="C14:E14"/>
  </mergeCells>
  <pageMargins left="0.7" right="0.7" top="0.75" bottom="0.75" header="0.3" footer="0.3"/>
  <pageSetup paperSize="3" scale="97" fitToHeight="0" orientation="landscape" r:id="rId1"/>
  <headerFooter>
    <oddHeader xml:space="preserve">&amp;LApril 15, 2026&amp;RRequest for Proposals for Emergency Services IP Network (ESInet) 
and Next Generation Core Services (RFP #202691101)
</oddHeader>
    <oddFooter>&amp;LNextGen Communications, Inc. ("Allerium")&amp;C&amp;P of &amp;N&amp;RRevised Cost Proposal Addendum 2: Allerium's Schedule 2 Tab</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558A59-F478-4A28-ABF9-8E329842FB4B}">
  <sheetPr>
    <pageSetUpPr fitToPage="1"/>
  </sheetPr>
  <dimension ref="A1:A177"/>
  <sheetViews>
    <sheetView zoomScale="106" zoomScaleNormal="106" workbookViewId="0">
      <selection activeCell="B8" sqref="B8"/>
    </sheetView>
  </sheetViews>
  <sheetFormatPr defaultColWidth="8.88671875" defaultRowHeight="13.2" x14ac:dyDescent="0.25"/>
  <cols>
    <col min="1" max="1" width="83.109375" style="5" bestFit="1" customWidth="1"/>
  </cols>
  <sheetData>
    <row r="1" spans="1:1" x14ac:dyDescent="0.25">
      <c r="A1" s="8" t="s">
        <v>25</v>
      </c>
    </row>
    <row r="2" spans="1:1" x14ac:dyDescent="0.25">
      <c r="A2" s="9" t="s">
        <v>26</v>
      </c>
    </row>
    <row r="3" spans="1:1" x14ac:dyDescent="0.25">
      <c r="A3" s="7" t="s">
        <v>27</v>
      </c>
    </row>
    <row r="4" spans="1:1" x14ac:dyDescent="0.25">
      <c r="A4" s="6" t="s">
        <v>28</v>
      </c>
    </row>
    <row r="5" spans="1:1" x14ac:dyDescent="0.25">
      <c r="A5" s="6" t="s">
        <v>29</v>
      </c>
    </row>
    <row r="6" spans="1:1" x14ac:dyDescent="0.25">
      <c r="A6" s="7" t="s">
        <v>30</v>
      </c>
    </row>
    <row r="7" spans="1:1" x14ac:dyDescent="0.25">
      <c r="A7" s="6" t="s">
        <v>31</v>
      </c>
    </row>
    <row r="8" spans="1:1" x14ac:dyDescent="0.25">
      <c r="A8" s="6" t="s">
        <v>32</v>
      </c>
    </row>
    <row r="9" spans="1:1" x14ac:dyDescent="0.25">
      <c r="A9" s="7" t="s">
        <v>33</v>
      </c>
    </row>
    <row r="10" spans="1:1" x14ac:dyDescent="0.25">
      <c r="A10" s="6" t="s">
        <v>34</v>
      </c>
    </row>
    <row r="11" spans="1:1" x14ac:dyDescent="0.25">
      <c r="A11" s="6" t="s">
        <v>35</v>
      </c>
    </row>
    <row r="12" spans="1:1" x14ac:dyDescent="0.25">
      <c r="A12" s="6" t="s">
        <v>36</v>
      </c>
    </row>
    <row r="13" spans="1:1" x14ac:dyDescent="0.25">
      <c r="A13" s="7" t="s">
        <v>37</v>
      </c>
    </row>
    <row r="14" spans="1:1" x14ac:dyDescent="0.25">
      <c r="A14" s="6" t="s">
        <v>38</v>
      </c>
    </row>
    <row r="15" spans="1:1" x14ac:dyDescent="0.25">
      <c r="A15" s="6" t="s">
        <v>39</v>
      </c>
    </row>
    <row r="16" spans="1:1" x14ac:dyDescent="0.25">
      <c r="A16" s="6" t="s">
        <v>40</v>
      </c>
    </row>
    <row r="17" spans="1:1" x14ac:dyDescent="0.25">
      <c r="A17" s="6" t="s">
        <v>41</v>
      </c>
    </row>
    <row r="18" spans="1:1" x14ac:dyDescent="0.25">
      <c r="A18" s="6" t="s">
        <v>42</v>
      </c>
    </row>
    <row r="19" spans="1:1" x14ac:dyDescent="0.25">
      <c r="A19" s="6" t="s">
        <v>43</v>
      </c>
    </row>
    <row r="20" spans="1:1" x14ac:dyDescent="0.25">
      <c r="A20" s="7" t="s">
        <v>44</v>
      </c>
    </row>
    <row r="21" spans="1:1" x14ac:dyDescent="0.25">
      <c r="A21" s="6" t="s">
        <v>45</v>
      </c>
    </row>
    <row r="22" spans="1:1" x14ac:dyDescent="0.25">
      <c r="A22" s="6" t="s">
        <v>46</v>
      </c>
    </row>
    <row r="23" spans="1:1" x14ac:dyDescent="0.25">
      <c r="A23" s="7" t="s">
        <v>47</v>
      </c>
    </row>
    <row r="24" spans="1:1" x14ac:dyDescent="0.25">
      <c r="A24" s="6" t="s">
        <v>48</v>
      </c>
    </row>
    <row r="25" spans="1:1" x14ac:dyDescent="0.25">
      <c r="A25" s="6" t="s">
        <v>49</v>
      </c>
    </row>
    <row r="26" spans="1:1" x14ac:dyDescent="0.25">
      <c r="A26" s="7" t="s">
        <v>50</v>
      </c>
    </row>
    <row r="27" spans="1:1" x14ac:dyDescent="0.25">
      <c r="A27" s="6" t="s">
        <v>51</v>
      </c>
    </row>
    <row r="28" spans="1:1" x14ac:dyDescent="0.25">
      <c r="A28" s="9" t="s">
        <v>52</v>
      </c>
    </row>
    <row r="29" spans="1:1" x14ac:dyDescent="0.25">
      <c r="A29" s="7" t="s">
        <v>53</v>
      </c>
    </row>
    <row r="30" spans="1:1" x14ac:dyDescent="0.25">
      <c r="A30" s="6" t="s">
        <v>54</v>
      </c>
    </row>
    <row r="31" spans="1:1" x14ac:dyDescent="0.25">
      <c r="A31" s="6" t="s">
        <v>55</v>
      </c>
    </row>
    <row r="32" spans="1:1" x14ac:dyDescent="0.25">
      <c r="A32" s="6" t="s">
        <v>56</v>
      </c>
    </row>
    <row r="33" spans="1:1" x14ac:dyDescent="0.25">
      <c r="A33" s="7" t="s">
        <v>57</v>
      </c>
    </row>
    <row r="34" spans="1:1" x14ac:dyDescent="0.25">
      <c r="A34" s="6" t="s">
        <v>58</v>
      </c>
    </row>
    <row r="35" spans="1:1" x14ac:dyDescent="0.25">
      <c r="A35" s="4" t="s">
        <v>59</v>
      </c>
    </row>
    <row r="36" spans="1:1" x14ac:dyDescent="0.25">
      <c r="A36" s="6" t="s">
        <v>60</v>
      </c>
    </row>
    <row r="37" spans="1:1" x14ac:dyDescent="0.25">
      <c r="A37" s="6" t="s">
        <v>61</v>
      </c>
    </row>
    <row r="38" spans="1:1" x14ac:dyDescent="0.25">
      <c r="A38" s="6" t="s">
        <v>62</v>
      </c>
    </row>
    <row r="39" spans="1:1" x14ac:dyDescent="0.25">
      <c r="A39" s="6" t="s">
        <v>63</v>
      </c>
    </row>
    <row r="40" spans="1:1" x14ac:dyDescent="0.25">
      <c r="A40" s="6" t="s">
        <v>64</v>
      </c>
    </row>
    <row r="41" spans="1:1" x14ac:dyDescent="0.25">
      <c r="A41" s="7" t="s">
        <v>65</v>
      </c>
    </row>
    <row r="42" spans="1:1" x14ac:dyDescent="0.25">
      <c r="A42" s="6" t="s">
        <v>66</v>
      </c>
    </row>
    <row r="43" spans="1:1" x14ac:dyDescent="0.25">
      <c r="A43" s="7" t="s">
        <v>67</v>
      </c>
    </row>
    <row r="44" spans="1:1" x14ac:dyDescent="0.25">
      <c r="A44" s="6" t="s">
        <v>68</v>
      </c>
    </row>
    <row r="45" spans="1:1" x14ac:dyDescent="0.25">
      <c r="A45" s="6" t="s">
        <v>69</v>
      </c>
    </row>
    <row r="46" spans="1:1" x14ac:dyDescent="0.25">
      <c r="A46" s="4" t="s">
        <v>70</v>
      </c>
    </row>
    <row r="47" spans="1:1" x14ac:dyDescent="0.25">
      <c r="A47" s="4" t="s">
        <v>71</v>
      </c>
    </row>
    <row r="48" spans="1:1" x14ac:dyDescent="0.25">
      <c r="A48" s="4" t="s">
        <v>72</v>
      </c>
    </row>
    <row r="49" spans="1:1" x14ac:dyDescent="0.25">
      <c r="A49" s="6" t="s">
        <v>73</v>
      </c>
    </row>
    <row r="50" spans="1:1" x14ac:dyDescent="0.25">
      <c r="A50" s="6" t="s">
        <v>74</v>
      </c>
    </row>
    <row r="51" spans="1:1" x14ac:dyDescent="0.25">
      <c r="A51" s="7" t="s">
        <v>75</v>
      </c>
    </row>
    <row r="52" spans="1:1" x14ac:dyDescent="0.25">
      <c r="A52" s="6" t="s">
        <v>76</v>
      </c>
    </row>
    <row r="53" spans="1:1" x14ac:dyDescent="0.25">
      <c r="A53" s="9" t="s">
        <v>77</v>
      </c>
    </row>
    <row r="54" spans="1:1" x14ac:dyDescent="0.25">
      <c r="A54" s="7" t="s">
        <v>78</v>
      </c>
    </row>
    <row r="55" spans="1:1" x14ac:dyDescent="0.25">
      <c r="A55" s="6" t="s">
        <v>79</v>
      </c>
    </row>
    <row r="56" spans="1:1" x14ac:dyDescent="0.25">
      <c r="A56" s="6" t="s">
        <v>80</v>
      </c>
    </row>
    <row r="57" spans="1:1" x14ac:dyDescent="0.25">
      <c r="A57" s="7" t="s">
        <v>81</v>
      </c>
    </row>
    <row r="58" spans="1:1" x14ac:dyDescent="0.25">
      <c r="A58" s="6" t="s">
        <v>82</v>
      </c>
    </row>
    <row r="59" spans="1:1" x14ac:dyDescent="0.25">
      <c r="A59" s="6" t="s">
        <v>83</v>
      </c>
    </row>
    <row r="60" spans="1:1" x14ac:dyDescent="0.25">
      <c r="A60" s="6" t="s">
        <v>84</v>
      </c>
    </row>
    <row r="61" spans="1:1" x14ac:dyDescent="0.25">
      <c r="A61" s="7" t="s">
        <v>85</v>
      </c>
    </row>
    <row r="62" spans="1:1" x14ac:dyDescent="0.25">
      <c r="A62" s="6" t="s">
        <v>86</v>
      </c>
    </row>
    <row r="63" spans="1:1" x14ac:dyDescent="0.25">
      <c r="A63" s="6" t="s">
        <v>87</v>
      </c>
    </row>
    <row r="64" spans="1:1" x14ac:dyDescent="0.25">
      <c r="A64" s="7" t="s">
        <v>88</v>
      </c>
    </row>
    <row r="65" spans="1:1" x14ac:dyDescent="0.25">
      <c r="A65" s="9" t="s">
        <v>102</v>
      </c>
    </row>
    <row r="66" spans="1:1" x14ac:dyDescent="0.25">
      <c r="A66" s="7" t="s">
        <v>103</v>
      </c>
    </row>
    <row r="67" spans="1:1" x14ac:dyDescent="0.25">
      <c r="A67" s="6" t="s">
        <v>104</v>
      </c>
    </row>
    <row r="68" spans="1:1" x14ac:dyDescent="0.25">
      <c r="A68" s="6" t="s">
        <v>105</v>
      </c>
    </row>
    <row r="69" spans="1:1" x14ac:dyDescent="0.25">
      <c r="A69" s="4" t="s">
        <v>106</v>
      </c>
    </row>
    <row r="70" spans="1:1" x14ac:dyDescent="0.25">
      <c r="A70" s="6" t="s">
        <v>107</v>
      </c>
    </row>
    <row r="71" spans="1:1" x14ac:dyDescent="0.25">
      <c r="A71" s="4" t="s">
        <v>108</v>
      </c>
    </row>
    <row r="72" spans="1:1" x14ac:dyDescent="0.25">
      <c r="A72" s="6" t="s">
        <v>110</v>
      </c>
    </row>
    <row r="73" spans="1:1" x14ac:dyDescent="0.25">
      <c r="A73" s="7" t="s">
        <v>109</v>
      </c>
    </row>
    <row r="74" spans="1:1" x14ac:dyDescent="0.25">
      <c r="A74" s="6" t="s">
        <v>111</v>
      </c>
    </row>
    <row r="75" spans="1:1" x14ac:dyDescent="0.25">
      <c r="A75" s="6" t="s">
        <v>112</v>
      </c>
    </row>
    <row r="76" spans="1:1" x14ac:dyDescent="0.25">
      <c r="A76" s="6" t="s">
        <v>113</v>
      </c>
    </row>
    <row r="77" spans="1:1" x14ac:dyDescent="0.25">
      <c r="A77" s="6" t="s">
        <v>114</v>
      </c>
    </row>
    <row r="78" spans="1:1" x14ac:dyDescent="0.25">
      <c r="A78" s="4" t="s">
        <v>115</v>
      </c>
    </row>
    <row r="79" spans="1:1" x14ac:dyDescent="0.25">
      <c r="A79" s="4" t="s">
        <v>116</v>
      </c>
    </row>
    <row r="80" spans="1:1" x14ac:dyDescent="0.25">
      <c r="A80" s="4" t="s">
        <v>117</v>
      </c>
    </row>
    <row r="81" spans="1:1" x14ac:dyDescent="0.25">
      <c r="A81" s="4" t="s">
        <v>118</v>
      </c>
    </row>
    <row r="82" spans="1:1" x14ac:dyDescent="0.25">
      <c r="A82" s="6" t="s">
        <v>119</v>
      </c>
    </row>
    <row r="83" spans="1:1" x14ac:dyDescent="0.25">
      <c r="A83" s="7" t="s">
        <v>120</v>
      </c>
    </row>
    <row r="84" spans="1:1" x14ac:dyDescent="0.25">
      <c r="A84" s="7" t="s">
        <v>121</v>
      </c>
    </row>
    <row r="85" spans="1:1" x14ac:dyDescent="0.25">
      <c r="A85" s="6" t="s">
        <v>122</v>
      </c>
    </row>
    <row r="86" spans="1:1" x14ac:dyDescent="0.25">
      <c r="A86" s="6" t="s">
        <v>123</v>
      </c>
    </row>
    <row r="87" spans="1:1" x14ac:dyDescent="0.25">
      <c r="A87" s="7" t="s">
        <v>124</v>
      </c>
    </row>
    <row r="88" spans="1:1" x14ac:dyDescent="0.25">
      <c r="A88" s="6" t="s">
        <v>125</v>
      </c>
    </row>
    <row r="89" spans="1:1" x14ac:dyDescent="0.25">
      <c r="A89" s="7" t="s">
        <v>126</v>
      </c>
    </row>
    <row r="90" spans="1:1" x14ac:dyDescent="0.25">
      <c r="A90" s="7" t="s">
        <v>127</v>
      </c>
    </row>
    <row r="91" spans="1:1" x14ac:dyDescent="0.25">
      <c r="A91" s="6" t="s">
        <v>128</v>
      </c>
    </row>
    <row r="92" spans="1:1" x14ac:dyDescent="0.25">
      <c r="A92" s="7" t="s">
        <v>129</v>
      </c>
    </row>
    <row r="93" spans="1:1" x14ac:dyDescent="0.25">
      <c r="A93" s="6" t="s">
        <v>130</v>
      </c>
    </row>
    <row r="94" spans="1:1" x14ac:dyDescent="0.25">
      <c r="A94" s="4" t="s">
        <v>131</v>
      </c>
    </row>
    <row r="95" spans="1:1" x14ac:dyDescent="0.25">
      <c r="A95" s="6" t="s">
        <v>132</v>
      </c>
    </row>
    <row r="96" spans="1:1" x14ac:dyDescent="0.25">
      <c r="A96" s="6" t="s">
        <v>133</v>
      </c>
    </row>
    <row r="97" spans="1:1" x14ac:dyDescent="0.25">
      <c r="A97" s="7" t="s">
        <v>134</v>
      </c>
    </row>
    <row r="98" spans="1:1" x14ac:dyDescent="0.25">
      <c r="A98" s="9" t="s">
        <v>135</v>
      </c>
    </row>
    <row r="99" spans="1:1" x14ac:dyDescent="0.25">
      <c r="A99" s="7" t="s">
        <v>136</v>
      </c>
    </row>
    <row r="100" spans="1:1" x14ac:dyDescent="0.25">
      <c r="A100" s="7" t="s">
        <v>137</v>
      </c>
    </row>
    <row r="101" spans="1:1" x14ac:dyDescent="0.25">
      <c r="A101" s="7" t="s">
        <v>138</v>
      </c>
    </row>
    <row r="102" spans="1:1" x14ac:dyDescent="0.25">
      <c r="A102" s="7" t="s">
        <v>139</v>
      </c>
    </row>
    <row r="103" spans="1:1" x14ac:dyDescent="0.25">
      <c r="A103" s="7" t="s">
        <v>140</v>
      </c>
    </row>
    <row r="104" spans="1:1" x14ac:dyDescent="0.25">
      <c r="A104" s="7" t="s">
        <v>141</v>
      </c>
    </row>
    <row r="105" spans="1:1" x14ac:dyDescent="0.25">
      <c r="A105" s="7" t="s">
        <v>142</v>
      </c>
    </row>
    <row r="106" spans="1:1" x14ac:dyDescent="0.25">
      <c r="A106" s="6" t="s">
        <v>143</v>
      </c>
    </row>
    <row r="107" spans="1:1" x14ac:dyDescent="0.25">
      <c r="A107" s="4" t="s">
        <v>144</v>
      </c>
    </row>
    <row r="108" spans="1:1" x14ac:dyDescent="0.25">
      <c r="A108" s="4" t="s">
        <v>145</v>
      </c>
    </row>
    <row r="109" spans="1:1" x14ac:dyDescent="0.25">
      <c r="A109" s="4" t="s">
        <v>146</v>
      </c>
    </row>
    <row r="110" spans="1:1" x14ac:dyDescent="0.25">
      <c r="A110" s="6" t="s">
        <v>147</v>
      </c>
    </row>
    <row r="111" spans="1:1" x14ac:dyDescent="0.25">
      <c r="A111" s="4" t="s">
        <v>148</v>
      </c>
    </row>
    <row r="112" spans="1:1" x14ac:dyDescent="0.25">
      <c r="A112" s="4" t="s">
        <v>149</v>
      </c>
    </row>
    <row r="113" spans="1:1" x14ac:dyDescent="0.25">
      <c r="A113" s="4" t="s">
        <v>150</v>
      </c>
    </row>
    <row r="114" spans="1:1" x14ac:dyDescent="0.25">
      <c r="A114" s="4" t="s">
        <v>151</v>
      </c>
    </row>
    <row r="115" spans="1:1" x14ac:dyDescent="0.25">
      <c r="A115" s="6" t="s">
        <v>152</v>
      </c>
    </row>
    <row r="116" spans="1:1" x14ac:dyDescent="0.25">
      <c r="A116" s="4" t="s">
        <v>153</v>
      </c>
    </row>
    <row r="117" spans="1:1" x14ac:dyDescent="0.25">
      <c r="A117" s="4" t="s">
        <v>154</v>
      </c>
    </row>
    <row r="118" spans="1:1" x14ac:dyDescent="0.25">
      <c r="A118" s="6" t="s">
        <v>155</v>
      </c>
    </row>
    <row r="119" spans="1:1" x14ac:dyDescent="0.25">
      <c r="A119" s="4" t="s">
        <v>156</v>
      </c>
    </row>
    <row r="120" spans="1:1" x14ac:dyDescent="0.25">
      <c r="A120" s="6" t="s">
        <v>157</v>
      </c>
    </row>
    <row r="121" spans="1:1" x14ac:dyDescent="0.25">
      <c r="A121" s="4" t="s">
        <v>158</v>
      </c>
    </row>
    <row r="122" spans="1:1" x14ac:dyDescent="0.25">
      <c r="A122" s="4" t="s">
        <v>159</v>
      </c>
    </row>
    <row r="123" spans="1:1" x14ac:dyDescent="0.25">
      <c r="A123" s="6" t="s">
        <v>160</v>
      </c>
    </row>
    <row r="124" spans="1:1" x14ac:dyDescent="0.25">
      <c r="A124" s="4" t="s">
        <v>161</v>
      </c>
    </row>
    <row r="125" spans="1:1" x14ac:dyDescent="0.25">
      <c r="A125" s="4" t="s">
        <v>162</v>
      </c>
    </row>
    <row r="126" spans="1:1" x14ac:dyDescent="0.25">
      <c r="A126" s="6" t="s">
        <v>163</v>
      </c>
    </row>
    <row r="127" spans="1:1" x14ac:dyDescent="0.25">
      <c r="A127" s="4" t="s">
        <v>164</v>
      </c>
    </row>
    <row r="128" spans="1:1" x14ac:dyDescent="0.25">
      <c r="A128" s="4" t="s">
        <v>165</v>
      </c>
    </row>
    <row r="129" spans="1:1" x14ac:dyDescent="0.25">
      <c r="A129" s="4" t="s">
        <v>166</v>
      </c>
    </row>
    <row r="130" spans="1:1" x14ac:dyDescent="0.25">
      <c r="A130" s="6" t="s">
        <v>167</v>
      </c>
    </row>
    <row r="131" spans="1:1" x14ac:dyDescent="0.25">
      <c r="A131" s="4" t="s">
        <v>168</v>
      </c>
    </row>
    <row r="132" spans="1:1" x14ac:dyDescent="0.25">
      <c r="A132" s="6" t="s">
        <v>169</v>
      </c>
    </row>
    <row r="133" spans="1:1" x14ac:dyDescent="0.25">
      <c r="A133" s="4" t="s">
        <v>170</v>
      </c>
    </row>
    <row r="134" spans="1:1" x14ac:dyDescent="0.25">
      <c r="A134" s="9" t="s">
        <v>171</v>
      </c>
    </row>
    <row r="135" spans="1:1" x14ac:dyDescent="0.25">
      <c r="A135" s="7" t="s">
        <v>172</v>
      </c>
    </row>
    <row r="136" spans="1:1" x14ac:dyDescent="0.25">
      <c r="A136" s="7" t="s">
        <v>173</v>
      </c>
    </row>
    <row r="137" spans="1:1" x14ac:dyDescent="0.25">
      <c r="A137" s="7" t="s">
        <v>174</v>
      </c>
    </row>
    <row r="138" spans="1:1" x14ac:dyDescent="0.25">
      <c r="A138" s="9" t="s">
        <v>175</v>
      </c>
    </row>
    <row r="139" spans="1:1" x14ac:dyDescent="0.25">
      <c r="A139" s="7" t="s">
        <v>176</v>
      </c>
    </row>
    <row r="140" spans="1:1" x14ac:dyDescent="0.25">
      <c r="A140" s="7" t="s">
        <v>177</v>
      </c>
    </row>
    <row r="141" spans="1:1" x14ac:dyDescent="0.25">
      <c r="A141" s="7" t="s">
        <v>178</v>
      </c>
    </row>
    <row r="142" spans="1:1" x14ac:dyDescent="0.25">
      <c r="A142" s="7" t="s">
        <v>179</v>
      </c>
    </row>
    <row r="143" spans="1:1" x14ac:dyDescent="0.25">
      <c r="A143" s="7" t="s">
        <v>180</v>
      </c>
    </row>
    <row r="144" spans="1:1" x14ac:dyDescent="0.25">
      <c r="A144" s="7" t="s">
        <v>181</v>
      </c>
    </row>
    <row r="145" spans="1:1" x14ac:dyDescent="0.25">
      <c r="A145" s="7" t="s">
        <v>182</v>
      </c>
    </row>
    <row r="146" spans="1:1" x14ac:dyDescent="0.25">
      <c r="A146" s="7" t="s">
        <v>183</v>
      </c>
    </row>
    <row r="147" spans="1:1" x14ac:dyDescent="0.25">
      <c r="A147" s="9" t="s">
        <v>184</v>
      </c>
    </row>
    <row r="148" spans="1:1" x14ac:dyDescent="0.25">
      <c r="A148" s="7" t="s">
        <v>185</v>
      </c>
    </row>
    <row r="149" spans="1:1" x14ac:dyDescent="0.25">
      <c r="A149" s="6" t="s">
        <v>186</v>
      </c>
    </row>
    <row r="150" spans="1:1" x14ac:dyDescent="0.25">
      <c r="A150" s="6" t="s">
        <v>187</v>
      </c>
    </row>
    <row r="151" spans="1:1" x14ac:dyDescent="0.25">
      <c r="A151" s="6" t="s">
        <v>188</v>
      </c>
    </row>
    <row r="152" spans="1:1" x14ac:dyDescent="0.25">
      <c r="A152" s="6" t="s">
        <v>189</v>
      </c>
    </row>
    <row r="153" spans="1:1" x14ac:dyDescent="0.25">
      <c r="A153" s="7" t="s">
        <v>190</v>
      </c>
    </row>
    <row r="154" spans="1:1" x14ac:dyDescent="0.25">
      <c r="A154" s="6" t="s">
        <v>191</v>
      </c>
    </row>
    <row r="155" spans="1:1" x14ac:dyDescent="0.25">
      <c r="A155" s="6" t="s">
        <v>192</v>
      </c>
    </row>
    <row r="156" spans="1:1" x14ac:dyDescent="0.25">
      <c r="A156" s="6" t="s">
        <v>193</v>
      </c>
    </row>
    <row r="157" spans="1:1" x14ac:dyDescent="0.25">
      <c r="A157" s="7" t="s">
        <v>194</v>
      </c>
    </row>
    <row r="158" spans="1:1" x14ac:dyDescent="0.25">
      <c r="A158" s="6" t="s">
        <v>195</v>
      </c>
    </row>
    <row r="159" spans="1:1" x14ac:dyDescent="0.25">
      <c r="A159" s="6" t="s">
        <v>196</v>
      </c>
    </row>
    <row r="160" spans="1:1" x14ac:dyDescent="0.25">
      <c r="A160" s="6" t="s">
        <v>197</v>
      </c>
    </row>
    <row r="161" spans="1:1" x14ac:dyDescent="0.25">
      <c r="A161" s="4" t="s">
        <v>198</v>
      </c>
    </row>
    <row r="162" spans="1:1" x14ac:dyDescent="0.25">
      <c r="A162" s="4" t="s">
        <v>199</v>
      </c>
    </row>
    <row r="163" spans="1:1" x14ac:dyDescent="0.25">
      <c r="A163" s="4" t="s">
        <v>200</v>
      </c>
    </row>
    <row r="164" spans="1:1" x14ac:dyDescent="0.25">
      <c r="A164" s="6" t="s">
        <v>201</v>
      </c>
    </row>
    <row r="165" spans="1:1" x14ac:dyDescent="0.25">
      <c r="A165" s="7" t="s">
        <v>202</v>
      </c>
    </row>
    <row r="166" spans="1:1" x14ac:dyDescent="0.25">
      <c r="A166" s="6" t="s">
        <v>203</v>
      </c>
    </row>
    <row r="167" spans="1:1" x14ac:dyDescent="0.25">
      <c r="A167" s="7" t="s">
        <v>204</v>
      </c>
    </row>
    <row r="168" spans="1:1" x14ac:dyDescent="0.25">
      <c r="A168" s="6" t="s">
        <v>205</v>
      </c>
    </row>
    <row r="169" spans="1:1" x14ac:dyDescent="0.25">
      <c r="A169" s="4" t="s">
        <v>89</v>
      </c>
    </row>
    <row r="170" spans="1:1" x14ac:dyDescent="0.25">
      <c r="A170" s="6" t="s">
        <v>206</v>
      </c>
    </row>
    <row r="171" spans="1:1" x14ac:dyDescent="0.25">
      <c r="A171" s="6" t="s">
        <v>207</v>
      </c>
    </row>
    <row r="172" spans="1:1" x14ac:dyDescent="0.25">
      <c r="A172" s="6" t="s">
        <v>208</v>
      </c>
    </row>
    <row r="173" spans="1:1" x14ac:dyDescent="0.25">
      <c r="A173" s="7" t="s">
        <v>209</v>
      </c>
    </row>
    <row r="174" spans="1:1" x14ac:dyDescent="0.25">
      <c r="A174" s="6" t="s">
        <v>210</v>
      </c>
    </row>
    <row r="175" spans="1:1" x14ac:dyDescent="0.25">
      <c r="A175" s="6" t="s">
        <v>211</v>
      </c>
    </row>
    <row r="176" spans="1:1" x14ac:dyDescent="0.25">
      <c r="A176" s="9" t="s">
        <v>212</v>
      </c>
    </row>
    <row r="177" spans="1:1" x14ac:dyDescent="0.25">
      <c r="A177" s="9" t="s">
        <v>213</v>
      </c>
    </row>
  </sheetData>
  <pageMargins left="0.7" right="0.7" top="0.75" bottom="0.75" header="0.3" footer="0.3"/>
  <pageSetup paperSize="3" fitToHeight="0" orientation="landscape" r:id="rId1"/>
  <headerFooter>
    <oddHeader xml:space="preserve">&amp;LApril 15, 2026&amp;RRequest for Proposals for Emergency Services IP Network (ESInet) 
and Next Generation Core Services (RFP #202691101)
</oddHeader>
    <oddFooter>&amp;LNextGen Communications, Inc. ("Allerium")&amp;C&amp;P of &amp;N&amp;RRevised Cost Proposal Addendum 2: Allerium's RFP Reference Tab</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f3cf3a5-3b57-4848-a344-d16c67261113">
      <Terms xmlns="http://schemas.microsoft.com/office/infopath/2007/PartnerControls"/>
    </lcf76f155ced4ddcb4097134ff3c332f>
    <TaxCatchAll xmlns="171c9280-3b41-4517-a004-46f594f4aa73" xsi:nil="true"/>
    <_x0078_z67 xmlns="0f3cf3a5-3b57-4848-a344-d16c67261113" xsi:nil="true"/>
    <TaxKeywordTaxHTField xmlns="171c9280-3b41-4517-a004-46f594f4aa73">
      <Terms xmlns="http://schemas.microsoft.com/office/infopath/2007/PartnerControls"/>
    </TaxKeywordTaxHTField>
    <Business_x0020_Unit xmlns="d0cc12e0-f91b-4ae7-8dba-d4407e1fbee1">
      <Value>SST</Value>
    </Business_x0020_Unit>
    <TaxCatchAllLabel xmlns="171c9280-3b41-4517-a004-46f594f4aa73" xsi:nil="true"/>
    <Year xmlns="d0cc12e0-f91b-4ae7-8dba-d4407e1fbee1">2026</Year>
    <Type_x0020_of_x0020_File xmlns="d0cc12e0-f91b-4ae7-8dba-d4407e1fbee1">Draft</Type_x0020_of_x0020_File>
    <Opportunity_x0020_Title xmlns="d0cc12e0-f91b-4ae7-8dba-d4407e1fbee1">2491</Opportunity_x0020_Title>
    <Request_x0020_Type xmlns="d0cc12e0-f91b-4ae7-8dba-d4407e1fbee1">RFP</Request_x0020_Type>
    <Major_x0020_Capture xmlns="d0cc12e0-f91b-4ae7-8dba-d4407e1fbee1">false</Major_x0020_Capture>
  </documentManagement>
</p:properties>
</file>

<file path=customXml/item2.xml><?xml version="1.0" encoding="utf-8"?>
<ct:contentTypeSchema xmlns:ct="http://schemas.microsoft.com/office/2006/metadata/contentType" xmlns:ma="http://schemas.microsoft.com/office/2006/metadata/properties/metaAttributes" ct:_="" ma:_="" ma:contentTypeName="BDSG Proposal" ma:contentTypeID="0x01010054B6C909A0187A4E8739C44B1D6BB04F00FC2B433DEDABEE4D85A3EA2B4DC435CA" ma:contentTypeVersion="957" ma:contentTypeDescription="Base content type for proposal libraries" ma:contentTypeScope="" ma:versionID="3103d2d3e64bf4fbc74ab401cf0d5301">
  <xsd:schema xmlns:xsd="http://www.w3.org/2001/XMLSchema" xmlns:xs="http://www.w3.org/2001/XMLSchema" xmlns:p="http://schemas.microsoft.com/office/2006/metadata/properties" xmlns:ns2="d0cc12e0-f91b-4ae7-8dba-d4407e1fbee1" xmlns:ns3="171c9280-3b41-4517-a004-46f594f4aa73" xmlns:ns4="0f3cf3a5-3b57-4848-a344-d16c67261113" targetNamespace="http://schemas.microsoft.com/office/2006/metadata/properties" ma:root="true" ma:fieldsID="c4174358293b350a6d13131d757f4234" ns2:_="" ns3:_="" ns4:_="">
    <xsd:import namespace="d0cc12e0-f91b-4ae7-8dba-d4407e1fbee1"/>
    <xsd:import namespace="171c9280-3b41-4517-a004-46f594f4aa73"/>
    <xsd:import namespace="0f3cf3a5-3b57-4848-a344-d16c67261113"/>
    <xsd:element name="properties">
      <xsd:complexType>
        <xsd:sequence>
          <xsd:element name="documentManagement">
            <xsd:complexType>
              <xsd:all>
                <xsd:element ref="ns2:Business_x0020_Unit" minOccurs="0"/>
                <xsd:element ref="ns2:Request_x0020_Type" minOccurs="0"/>
                <xsd:element ref="ns2:Opportunity_x0020_Title" minOccurs="0"/>
                <xsd:element ref="ns2:Type_x0020_of_x0020_File" minOccurs="0"/>
                <xsd:element ref="ns2:Year" minOccurs="0"/>
                <xsd:element ref="ns2:Major_x0020_Capture" minOccurs="0"/>
                <xsd:element ref="ns4:_x0078_z67" minOccurs="0"/>
                <xsd:element ref="ns3:TaxKeywordTaxHTField" minOccurs="0"/>
                <xsd:element ref="ns3:TaxCatchAllLabel" minOccurs="0"/>
                <xsd:element ref="ns3:TaxCatchAll" minOccurs="0"/>
                <xsd:element ref="ns4:MediaServiceMetadata" minOccurs="0"/>
                <xsd:element ref="ns4:MediaServiceFastMetadata" minOccurs="0"/>
                <xsd:element ref="ns4:MediaServiceDateTaken" minOccurs="0"/>
                <xsd:element ref="ns4:MediaServiceAutoTags" minOccurs="0"/>
                <xsd:element ref="ns4:MediaServiceOCR" minOccurs="0"/>
                <xsd:element ref="ns4:MediaServiceLocation" minOccurs="0"/>
                <xsd:element ref="ns3:_dlc_DocId" minOccurs="0"/>
                <xsd:element ref="ns3:_dlc_DocIdUrl" minOccurs="0"/>
                <xsd:element ref="ns3:_dlc_DocIdPersistId" minOccurs="0"/>
                <xsd:element ref="ns3:SharedWithUsers" minOccurs="0"/>
                <xsd:element ref="ns3:SharedWithDetails" minOccurs="0"/>
                <xsd:element ref="ns4:MediaServiceGenerationTime" minOccurs="0"/>
                <xsd:element ref="ns4:MediaServiceEventHashCode" minOccurs="0"/>
                <xsd:element ref="ns4:lcf76f155ced4ddcb4097134ff3c332f"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cc12e0-f91b-4ae7-8dba-d4407e1fbee1" elementFormDefault="qualified">
    <xsd:import namespace="http://schemas.microsoft.com/office/2006/documentManagement/types"/>
    <xsd:import namespace="http://schemas.microsoft.com/office/infopath/2007/PartnerControls"/>
    <xsd:element name="Business_x0020_Unit" ma:index="2" nillable="true" ma:displayName="Business Unit" ma:default="SST" ma:internalName="Business_x0020_Unit" ma:readOnly="false">
      <xsd:complexType>
        <xsd:complexContent>
          <xsd:extension base="dms:MultiChoice">
            <xsd:sequence>
              <xsd:element name="Value" maxOccurs="unbounded" minOccurs="0" nillable="true">
                <xsd:simpleType>
                  <xsd:restriction base="dms:Choice">
                    <xsd:enumeration value="ENT"/>
                    <xsd:enumeration value="CCT"/>
                    <xsd:enumeration value="SST"/>
                    <xsd:enumeration value="Corporate"/>
                    <xsd:enumeration value="BDSG"/>
                  </xsd:restriction>
                </xsd:simpleType>
              </xsd:element>
            </xsd:sequence>
          </xsd:extension>
        </xsd:complexContent>
      </xsd:complexType>
    </xsd:element>
    <xsd:element name="Request_x0020_Type" ma:index="3" nillable="true" ma:displayName="Request Type" ma:format="Dropdown" ma:internalName="Request_x0020_Type" ma:readOnly="false">
      <xsd:simpleType>
        <xsd:restriction base="dms:Choice">
          <xsd:enumeration value="RFP"/>
          <xsd:enumeration value="RFI"/>
          <xsd:enumeration value="RFQ"/>
          <xsd:enumeration value="Task Order"/>
          <xsd:enumeration value="Proactive Proposal"/>
          <xsd:enumeration value="Customer Requested Proposal"/>
          <xsd:enumeration value="Presentation"/>
          <xsd:enumeration value="Whitepaper"/>
          <xsd:enumeration value="Customer Deliverable"/>
          <xsd:enumeration value="TCS Internal"/>
          <xsd:enumeration value="Pre-RFP"/>
        </xsd:restriction>
      </xsd:simpleType>
    </xsd:element>
    <xsd:element name="Opportunity_x0020_Title" ma:index="4" nillable="true" ma:displayName="Opportunity Title" ma:description="Selected the related opportunity which has been entered into the engagement requests." ma:indexed="true" ma:list="{03415ca5-60bd-4fcc-b92a-7b4a85e25ca8}" ma:internalName="Opportunity_x0020_Title" ma:readOnly="false" ma:showField="Title" ma:web="d0cc12e0-f91b-4ae7-8dba-d4407e1fbee1">
      <xsd:simpleType>
        <xsd:restriction base="dms:Lookup"/>
      </xsd:simpleType>
    </xsd:element>
    <xsd:element name="Type_x0020_of_x0020_File" ma:index="5" nillable="true" ma:displayName="Type of File" ma:format="Dropdown" ma:indexed="true" ma:internalName="Type_x0020_of_x0020_File" ma:readOnly="false">
      <xsd:simpleType>
        <xsd:restriction base="dms:Choice">
          <xsd:enumeration value="Admin"/>
          <xsd:enumeration value="Archive"/>
          <xsd:enumeration value="BAFO"/>
          <xsd:enumeration value="Capture"/>
          <xsd:enumeration value="Clarifications"/>
          <xsd:enumeration value="Competitive Bid"/>
          <xsd:enumeration value="Compliance Matrix"/>
          <xsd:enumeration value="Content Plan"/>
          <xsd:enumeration value="Contract Negotiation"/>
          <xsd:enumeration value="Data Call"/>
          <xsd:enumeration value="Draft"/>
          <xsd:enumeration value="Engineering"/>
          <xsd:enumeration value="Final"/>
          <xsd:enumeration value="Gold Team Draft"/>
          <xsd:enumeration value="Graphics"/>
          <xsd:enumeration value="Lessons Learned"/>
          <xsd:enumeration value="NDA/TA"/>
          <xsd:enumeration value="Orals/Presentation"/>
          <xsd:enumeration value="Pink Team Draft"/>
          <xsd:enumeration value="Post-Award"/>
          <xsd:enumeration value="Pricing"/>
          <xsd:enumeration value="Questions"/>
          <xsd:enumeration value="Red Team Draft"/>
          <xsd:enumeration value="Reference Material"/>
          <xsd:enumeration value="Resume"/>
          <xsd:enumeration value="Revisions"/>
          <xsd:enumeration value="RFx"/>
          <xsd:enumeration value="RFx - Translated"/>
          <xsd:enumeration value="SOW"/>
          <xsd:enumeration value="Win/Loss Notification"/>
        </xsd:restriction>
      </xsd:simpleType>
    </xsd:element>
    <xsd:element name="Year" ma:index="6" nillable="true" ma:displayName="Year" ma:default="2019" ma:indexed="true" ma:internalName="Year">
      <xsd:simpleType>
        <xsd:restriction base="dms:Text">
          <xsd:maxLength value="255"/>
        </xsd:restriction>
      </xsd:simpleType>
    </xsd:element>
    <xsd:element name="Major_x0020_Capture" ma:index="7" nillable="true" ma:displayName="Major Capture" ma:default="0" ma:indexed="true" ma:internalName="Major_x0020_Capture" ma:readOnly="fals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71c9280-3b41-4517-a004-46f594f4aa73" elementFormDefault="qualified">
    <xsd:import namespace="http://schemas.microsoft.com/office/2006/documentManagement/types"/>
    <xsd:import namespace="http://schemas.microsoft.com/office/infopath/2007/PartnerControls"/>
    <xsd:element name="TaxKeywordTaxHTField" ma:index="10" nillable="true" ma:taxonomy="true" ma:internalName="TaxKeywordTaxHTField" ma:taxonomyFieldName="TaxKeyword" ma:displayName="Enterprise Keywords" ma:readOnly="false" ma:fieldId="{23f27201-bee3-471e-b2e7-b64fd8b7ca38}" ma:taxonomyMulti="true" ma:sspId="d47b533e-5e12-40bd-b96f-28e13712239f" ma:termSetId="00000000-0000-0000-0000-000000000000" ma:anchorId="00000000-0000-0000-0000-000000000000" ma:open="true" ma:isKeyword="true">
      <xsd:complexType>
        <xsd:sequence>
          <xsd:element ref="pc:Terms" minOccurs="0" maxOccurs="1"/>
        </xsd:sequence>
      </xsd:complexType>
    </xsd:element>
    <xsd:element name="TaxCatchAllLabel" ma:index="11" nillable="true" ma:displayName="Taxonomy Catch All Column1" ma:list="{283533ef-f034-43be-8aaf-af1caa225ce1}" ma:internalName="TaxCatchAllLabel" ma:readOnly="false" ma:showField="CatchAllDataLabel" ma:web="171c9280-3b41-4517-a004-46f594f4aa73">
      <xsd:complexType>
        <xsd:complexContent>
          <xsd:extension base="dms:MultiChoiceLookup">
            <xsd:sequence>
              <xsd:element name="Value" type="dms:Lookup" maxOccurs="unbounded" minOccurs="0" nillable="true"/>
            </xsd:sequence>
          </xsd:extension>
        </xsd:complexContent>
      </xsd:complexType>
    </xsd:element>
    <xsd:element name="TaxCatchAll" ma:index="15" nillable="true" ma:displayName="Taxonomy Catch All Column" ma:hidden="true" ma:list="{283533ef-f034-43be-8aaf-af1caa225ce1}" ma:internalName="TaxCatchAll" ma:readOnly="false" ma:showField="CatchAllData" ma:web="171c9280-3b41-4517-a004-46f594f4aa73">
      <xsd:complexType>
        <xsd:complexContent>
          <xsd:extension base="dms:MultiChoiceLookup">
            <xsd:sequence>
              <xsd:element name="Value" type="dms:Lookup" maxOccurs="unbounded" minOccurs="0" nillable="true"/>
            </xsd:sequence>
          </xsd:extension>
        </xsd:complexContent>
      </xsd:complexType>
    </xsd:element>
    <xsd:element name="_dlc_DocId" ma:index="25" nillable="true" ma:displayName="Document ID Value" ma:description="The value of the document ID assigned to this item." ma:internalName="_dlc_DocId" ma:readOnly="true">
      <xsd:simpleType>
        <xsd:restriction base="dms:Text"/>
      </xsd:simpleType>
    </xsd:element>
    <xsd:element name="_dlc_DocIdUrl" ma:index="26"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7" nillable="true" ma:displayName="Persist ID" ma:description="Keep ID on add." ma:hidden="true" ma:internalName="_dlc_DocIdPersistId" ma:readOnly="true">
      <xsd:simpleType>
        <xsd:restriction base="dms:Boolean"/>
      </xsd:simpleType>
    </xsd:element>
    <xsd:element name="SharedWithUsers" ma:index="2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f3cf3a5-3b57-4848-a344-d16c67261113" elementFormDefault="qualified">
    <xsd:import namespace="http://schemas.microsoft.com/office/2006/documentManagement/types"/>
    <xsd:import namespace="http://schemas.microsoft.com/office/infopath/2007/PartnerControls"/>
    <xsd:element name="_x0078_z67" ma:index="9" nillable="true" ma:displayName="Text" ma:internalName="_x0078_z67" ma:readOnly="false">
      <xsd:simpleType>
        <xsd:restriction base="dms:Text"/>
      </xsd:simpleType>
    </xsd:element>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element name="MediaServiceDateTaken" ma:index="21" nillable="true" ma:displayName="MediaServiceDateTaken" ma:hidden="true" ma:internalName="MediaServiceDateTaken" ma:readOnly="true">
      <xsd:simpleType>
        <xsd:restriction base="dms:Text"/>
      </xsd:simpleType>
    </xsd:element>
    <xsd:element name="MediaServiceAutoTags" ma:index="22" nillable="true" ma:displayName="MediaServiceAutoTags" ma:internalName="MediaServiceAutoTags" ma:readOnly="true">
      <xsd:simpleType>
        <xsd:restriction base="dms:Text"/>
      </xsd:simpleType>
    </xsd:element>
    <xsd:element name="MediaServiceOCR" ma:index="23" nillable="true" ma:displayName="MediaServiceOCR" ma:internalName="MediaServiceOCR" ma:readOnly="true">
      <xsd:simpleType>
        <xsd:restriction base="dms:Note">
          <xsd:maxLength value="255"/>
        </xsd:restriction>
      </xsd:simpleType>
    </xsd:element>
    <xsd:element name="MediaServiceLocation" ma:index="24" nillable="true" ma:displayName="MediaServiceLocation" ma:internalName="MediaServiceLocation" ma:readOnly="true">
      <xsd:simpleType>
        <xsd:restriction base="dms:Text"/>
      </xsd:simpleType>
    </xsd:element>
    <xsd:element name="MediaServiceGenerationTime" ma:index="30" nillable="true" ma:displayName="MediaServiceGenerationTime" ma:hidden="true" ma:internalName="MediaServiceGenerationTime" ma:readOnly="true">
      <xsd:simpleType>
        <xsd:restriction base="dms:Text"/>
      </xsd:simpleType>
    </xsd:element>
    <xsd:element name="MediaServiceEventHashCode" ma:index="31" nillable="true" ma:displayName="MediaServiceEventHashCode" ma:hidden="true" ma:internalName="MediaServiceEventHashCode" ma:readOnly="true">
      <xsd:simpleType>
        <xsd:restriction base="dms:Text"/>
      </xsd:simpleType>
    </xsd:element>
    <xsd:element name="lcf76f155ced4ddcb4097134ff3c332f" ma:index="33" nillable="true" ma:taxonomy="true" ma:internalName="lcf76f155ced4ddcb4097134ff3c332f" ma:taxonomyFieldName="MediaServiceImageTags" ma:displayName="Image Tags" ma:readOnly="false" ma:fieldId="{5cf76f15-5ced-4ddc-b409-7134ff3c332f}" ma:taxonomyMulti="true" ma:sspId="d47b533e-5e12-40bd-b96f-28e13712239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34" nillable="true" ma:displayName="MediaServiceObjectDetectorVersions" ma:hidden="true" ma:indexed="true" ma:internalName="MediaServiceObjectDetectorVersions" ma:readOnly="true">
      <xsd:simpleType>
        <xsd:restriction base="dms:Text"/>
      </xsd:simpleType>
    </xsd:element>
    <xsd:element name="MediaServiceSearchProperties" ma:index="3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7"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file>

<file path=customXml/itemProps1.xml><?xml version="1.0" encoding="utf-8"?>
<ds:datastoreItem xmlns:ds="http://schemas.openxmlformats.org/officeDocument/2006/customXml" ds:itemID="{77C6CC31-7140-4B5C-8921-BE87AC495941}">
  <ds:schemaRefs>
    <ds:schemaRef ds:uri="d0cc12e0-f91b-4ae7-8dba-d4407e1fbee1"/>
    <ds:schemaRef ds:uri="http://purl.org/dc/terms/"/>
    <ds:schemaRef ds:uri="http://schemas.openxmlformats.org/package/2006/metadata/core-properties"/>
    <ds:schemaRef ds:uri="http://purl.org/dc/elements/1.1/"/>
    <ds:schemaRef ds:uri="http://schemas.microsoft.com/office/2006/documentManagement/types"/>
    <ds:schemaRef ds:uri="http://schemas.microsoft.com/office/infopath/2007/PartnerControls"/>
    <ds:schemaRef ds:uri="http://schemas.microsoft.com/office/2006/metadata/properties"/>
    <ds:schemaRef ds:uri="171c9280-3b41-4517-a004-46f594f4aa73"/>
    <ds:schemaRef ds:uri="0f3cf3a5-3b57-4848-a344-d16c67261113"/>
    <ds:schemaRef ds:uri="http://www.w3.org/XML/1998/namespace"/>
    <ds:schemaRef ds:uri="http://purl.org/dc/dcmitype/"/>
  </ds:schemaRefs>
</ds:datastoreItem>
</file>

<file path=customXml/itemProps2.xml><?xml version="1.0" encoding="utf-8"?>
<ds:datastoreItem xmlns:ds="http://schemas.openxmlformats.org/officeDocument/2006/customXml" ds:itemID="{C637067B-AF89-44FA-80B7-61910E2E152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0cc12e0-f91b-4ae7-8dba-d4407e1fbee1"/>
    <ds:schemaRef ds:uri="171c9280-3b41-4517-a004-46f594f4aa73"/>
    <ds:schemaRef ds:uri="0f3cf3a5-3b57-4848-a344-d16c6726111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588482E-9F89-40B6-A810-C36DD969AF13}">
  <ds:schemaRefs>
    <ds:schemaRef ds:uri="http://schemas.microsoft.com/sharepoint/v3/contenttype/forms"/>
  </ds:schemaRefs>
</ds:datastoreItem>
</file>

<file path=customXml/itemProps4.xml><?xml version="1.0" encoding="utf-8"?>
<ds:datastoreItem xmlns:ds="http://schemas.openxmlformats.org/officeDocument/2006/customXml" ds:itemID="{653FE666-FA9A-47D6-A86A-BB71201B75E0}">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Schedule 1</vt:lpstr>
      <vt:lpstr>Schedule 2</vt:lpstr>
      <vt:lpstr>RFP Reference</vt:lpstr>
      <vt:lpstr>'Schedule 1'!_Toc61409851</vt:lpstr>
      <vt:lpstr>'Schedule 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cost proposal</dc:title>
  <dc:creator>Laura Kelley</dc:creator>
  <cp:lastModifiedBy>Sankey, Dave</cp:lastModifiedBy>
  <cp:lastPrinted>2026-04-13T17:55:28Z</cp:lastPrinted>
  <dcterms:created xsi:type="dcterms:W3CDTF">2022-08-16T15:15:47Z</dcterms:created>
  <dcterms:modified xsi:type="dcterms:W3CDTF">2026-08-06T15:19:07Z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0x01010054B6C909A0187A4E8739C44B1D6BB04F00FC2B433DEDABEE4D85A3EA2B4DC435CA</vt:lpwstr>
  </property>
  <property fmtid="{D5CDD505-2E9C-101B-9397-08002B2CF9AE}" pid="3" name="MediaServiceImageTags">
    <vt:lpwstr/>
  </property>
  <property fmtid="{D5CDD505-2E9C-101B-9397-08002B2CF9AE}" pid="4" name="TaxKeyword">
    <vt:lpwstr/>
  </property>
</Properties>
</file>